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453" activeTab="5"/>
  </bookViews>
  <sheets>
    <sheet name="HRF  " sheetId="5" r:id="rId1"/>
    <sheet name="HRF  -07.08.2017" sheetId="4" state="hidden" r:id="rId2"/>
    <sheet name="HRF" sheetId="1" state="hidden" r:id="rId3"/>
    <sheet name="Arkusz3" sheetId="3" state="hidden" r:id="rId4"/>
    <sheet name="Arkusz1" sheetId="6" state="hidden" r:id="rId5"/>
    <sheet name="TES" sheetId="7" r:id="rId6"/>
  </sheets>
  <calcPr calcId="124519" fullPrecision="0"/>
</workbook>
</file>

<file path=xl/calcChain.xml><?xml version="1.0" encoding="utf-8"?>
<calcChain xmlns="http://schemas.openxmlformats.org/spreadsheetml/2006/main">
  <c r="AF9" i="5"/>
  <c r="AG9" s="1"/>
  <c r="AG10"/>
  <c r="AF10"/>
  <c r="AF258"/>
  <c r="AG258" s="1"/>
  <c r="AF261"/>
  <c r="AG261" s="1"/>
  <c r="AF264"/>
  <c r="AG264" s="1"/>
  <c r="AF265"/>
  <c r="AG265" s="1"/>
  <c r="AF266"/>
  <c r="AG266" s="1"/>
  <c r="AF246"/>
  <c r="AG246" s="1"/>
  <c r="AF249"/>
  <c r="AG249" s="1"/>
  <c r="AF252"/>
  <c r="AG252" s="1"/>
  <c r="AF234"/>
  <c r="AG234" s="1"/>
  <c r="AF237"/>
  <c r="AG237" s="1"/>
  <c r="AF240"/>
  <c r="AG240" s="1"/>
  <c r="AG212"/>
  <c r="AF212"/>
  <c r="AB262"/>
  <c r="T262"/>
  <c r="U262"/>
  <c r="S262"/>
  <c r="T259"/>
  <c r="Z259"/>
  <c r="S259"/>
  <c r="T253"/>
  <c r="U253"/>
  <c r="V253"/>
  <c r="W253"/>
  <c r="X253"/>
  <c r="Y253"/>
  <c r="Z253"/>
  <c r="AA253"/>
  <c r="AB253"/>
  <c r="AC253"/>
  <c r="AD253"/>
  <c r="S253"/>
  <c r="T250"/>
  <c r="U250"/>
  <c r="V250"/>
  <c r="W250"/>
  <c r="X250"/>
  <c r="Y250"/>
  <c r="Z250"/>
  <c r="AA250"/>
  <c r="AB250"/>
  <c r="AC250"/>
  <c r="AD250"/>
  <c r="S250"/>
  <c r="AF250" s="1"/>
  <c r="T247"/>
  <c r="U247"/>
  <c r="V247"/>
  <c r="W247"/>
  <c r="X247"/>
  <c r="Y247"/>
  <c r="Z247"/>
  <c r="AA247"/>
  <c r="AB247"/>
  <c r="AC247"/>
  <c r="AD247"/>
  <c r="S247"/>
  <c r="T241"/>
  <c r="U241"/>
  <c r="V241"/>
  <c r="W241"/>
  <c r="X241"/>
  <c r="Y241"/>
  <c r="Z241"/>
  <c r="AA241"/>
  <c r="AB241"/>
  <c r="AC241"/>
  <c r="AD241"/>
  <c r="S241"/>
  <c r="T238"/>
  <c r="U238"/>
  <c r="V238"/>
  <c r="W238"/>
  <c r="X238"/>
  <c r="Y238"/>
  <c r="Z238"/>
  <c r="AA238"/>
  <c r="AB238"/>
  <c r="AC238"/>
  <c r="AD238"/>
  <c r="S238"/>
  <c r="S239" s="1"/>
  <c r="U235"/>
  <c r="V235"/>
  <c r="W235"/>
  <c r="X235"/>
  <c r="Y235"/>
  <c r="Z235"/>
  <c r="AA235"/>
  <c r="AB235"/>
  <c r="AC235"/>
  <c r="AD235"/>
  <c r="T235"/>
  <c r="S235"/>
  <c r="S236" s="1"/>
  <c r="U236"/>
  <c r="AD243"/>
  <c r="AD244"/>
  <c r="T243"/>
  <c r="U243"/>
  <c r="V243"/>
  <c r="W243"/>
  <c r="X243"/>
  <c r="Y243"/>
  <c r="Z243"/>
  <c r="AA243"/>
  <c r="AB243"/>
  <c r="AC243"/>
  <c r="U244"/>
  <c r="V244"/>
  <c r="W244"/>
  <c r="X244"/>
  <c r="Y244"/>
  <c r="Z244"/>
  <c r="AA244"/>
  <c r="AB244"/>
  <c r="AC244"/>
  <c r="S243"/>
  <c r="T231"/>
  <c r="U231"/>
  <c r="V231"/>
  <c r="W231"/>
  <c r="X231"/>
  <c r="Y231"/>
  <c r="Z231"/>
  <c r="AA231"/>
  <c r="AB231"/>
  <c r="AC231"/>
  <c r="AD231"/>
  <c r="U232"/>
  <c r="W232"/>
  <c r="X232"/>
  <c r="Y232"/>
  <c r="Z232"/>
  <c r="AA232"/>
  <c r="AB232"/>
  <c r="AC232"/>
  <c r="AD232"/>
  <c r="S231"/>
  <c r="AF231" s="1"/>
  <c r="AG231" s="1"/>
  <c r="D267"/>
  <c r="E267"/>
  <c r="F267"/>
  <c r="G267"/>
  <c r="H267"/>
  <c r="I267"/>
  <c r="J267"/>
  <c r="K267"/>
  <c r="L267"/>
  <c r="M267"/>
  <c r="N267"/>
  <c r="O267"/>
  <c r="P267"/>
  <c r="Q267"/>
  <c r="R267"/>
  <c r="D268"/>
  <c r="E268"/>
  <c r="F268"/>
  <c r="G268"/>
  <c r="H268"/>
  <c r="I268"/>
  <c r="J268"/>
  <c r="K268"/>
  <c r="L268"/>
  <c r="M268"/>
  <c r="N268"/>
  <c r="O268"/>
  <c r="P268"/>
  <c r="Q268"/>
  <c r="R268"/>
  <c r="D269"/>
  <c r="E269"/>
  <c r="F269"/>
  <c r="G269"/>
  <c r="H269"/>
  <c r="I269"/>
  <c r="J269"/>
  <c r="K269"/>
  <c r="L269"/>
  <c r="M269"/>
  <c r="N269"/>
  <c r="O269"/>
  <c r="P269"/>
  <c r="Q269"/>
  <c r="R269"/>
  <c r="C266"/>
  <c r="C265"/>
  <c r="C264"/>
  <c r="C261"/>
  <c r="C258"/>
  <c r="C255"/>
  <c r="C252"/>
  <c r="C249"/>
  <c r="C246"/>
  <c r="C243"/>
  <c r="C240"/>
  <c r="C237"/>
  <c r="C234"/>
  <c r="C231"/>
  <c r="C228"/>
  <c r="T12"/>
  <c r="U12"/>
  <c r="V12"/>
  <c r="W12"/>
  <c r="X12"/>
  <c r="Y12"/>
  <c r="Z12"/>
  <c r="AA12"/>
  <c r="AB12"/>
  <c r="AC12"/>
  <c r="AD12"/>
  <c r="S12"/>
  <c r="AD264"/>
  <c r="AC264"/>
  <c r="AB264"/>
  <c r="AA264"/>
  <c r="Z264"/>
  <c r="Y264"/>
  <c r="X264"/>
  <c r="W264"/>
  <c r="V264"/>
  <c r="U264"/>
  <c r="T264"/>
  <c r="S264"/>
  <c r="AD261"/>
  <c r="AC261"/>
  <c r="AC262" s="1"/>
  <c r="AB263"/>
  <c r="AA261"/>
  <c r="AA262" s="1"/>
  <c r="Z261"/>
  <c r="Y261"/>
  <c r="Y262" s="1"/>
  <c r="X261"/>
  <c r="W261"/>
  <c r="W262" s="1"/>
  <c r="V261"/>
  <c r="U263"/>
  <c r="T263"/>
  <c r="S263"/>
  <c r="AD258"/>
  <c r="AC258"/>
  <c r="AB258"/>
  <c r="AA258"/>
  <c r="Z260"/>
  <c r="Y258"/>
  <c r="X258"/>
  <c r="W258"/>
  <c r="V258"/>
  <c r="U258"/>
  <c r="T260"/>
  <c r="S260"/>
  <c r="AD254"/>
  <c r="AC254"/>
  <c r="AB254"/>
  <c r="AA254"/>
  <c r="Z254"/>
  <c r="Y254"/>
  <c r="X254"/>
  <c r="W254"/>
  <c r="V254"/>
  <c r="U254"/>
  <c r="T254"/>
  <c r="S254"/>
  <c r="AD251"/>
  <c r="AC251"/>
  <c r="AB251"/>
  <c r="AA251"/>
  <c r="Z251"/>
  <c r="Y251"/>
  <c r="X251"/>
  <c r="W251"/>
  <c r="V251"/>
  <c r="U251"/>
  <c r="T251"/>
  <c r="S251"/>
  <c r="AD248"/>
  <c r="AD245" s="1"/>
  <c r="AC248"/>
  <c r="AC245" s="1"/>
  <c r="AB248"/>
  <c r="AB245" s="1"/>
  <c r="AA248"/>
  <c r="AA245" s="1"/>
  <c r="Z248"/>
  <c r="Z245" s="1"/>
  <c r="Y248"/>
  <c r="Y245" s="1"/>
  <c r="X248"/>
  <c r="X245" s="1"/>
  <c r="W248"/>
  <c r="W245" s="1"/>
  <c r="V248"/>
  <c r="V245" s="1"/>
  <c r="U248"/>
  <c r="U245" s="1"/>
  <c r="T248"/>
  <c r="T245" s="1"/>
  <c r="S248"/>
  <c r="S245" s="1"/>
  <c r="AD242"/>
  <c r="AC242"/>
  <c r="AB242"/>
  <c r="AA242"/>
  <c r="Z242"/>
  <c r="Y242"/>
  <c r="X242"/>
  <c r="W242"/>
  <c r="V242"/>
  <c r="U242"/>
  <c r="T242"/>
  <c r="S242"/>
  <c r="AD239"/>
  <c r="AC239"/>
  <c r="AB239"/>
  <c r="AA239"/>
  <c r="Z239"/>
  <c r="Y239"/>
  <c r="X239"/>
  <c r="W239"/>
  <c r="V239"/>
  <c r="U239"/>
  <c r="T239"/>
  <c r="AD236"/>
  <c r="AD233" s="1"/>
  <c r="AC236"/>
  <c r="AC233" s="1"/>
  <c r="AB236"/>
  <c r="AB233" s="1"/>
  <c r="AA236"/>
  <c r="AA233" s="1"/>
  <c r="Z236"/>
  <c r="Z233" s="1"/>
  <c r="Y236"/>
  <c r="Y233" s="1"/>
  <c r="X236"/>
  <c r="X233" s="1"/>
  <c r="W236"/>
  <c r="W233" s="1"/>
  <c r="V236"/>
  <c r="V233" s="1"/>
  <c r="U233"/>
  <c r="T236"/>
  <c r="R230"/>
  <c r="Q230"/>
  <c r="P230"/>
  <c r="O230"/>
  <c r="N230"/>
  <c r="M230"/>
  <c r="L230"/>
  <c r="K230"/>
  <c r="J230"/>
  <c r="I230"/>
  <c r="H230"/>
  <c r="G230"/>
  <c r="F230"/>
  <c r="E230"/>
  <c r="D230"/>
  <c r="R229"/>
  <c r="Q229"/>
  <c r="P229"/>
  <c r="O229"/>
  <c r="N229"/>
  <c r="M229"/>
  <c r="L229"/>
  <c r="K229"/>
  <c r="J229"/>
  <c r="I229"/>
  <c r="H229"/>
  <c r="G229"/>
  <c r="F229"/>
  <c r="E229"/>
  <c r="D229"/>
  <c r="R228"/>
  <c r="Q228"/>
  <c r="P228"/>
  <c r="O228"/>
  <c r="N228"/>
  <c r="M228"/>
  <c r="L228"/>
  <c r="K228"/>
  <c r="J228"/>
  <c r="I228"/>
  <c r="H228"/>
  <c r="G228"/>
  <c r="F228"/>
  <c r="E228"/>
  <c r="D228"/>
  <c r="J39" i="7"/>
  <c r="L39" s="1"/>
  <c r="K39" s="1"/>
  <c r="C251" i="5" s="1"/>
  <c r="J38" i="7"/>
  <c r="C247" i="5" s="1"/>
  <c r="M41" i="7"/>
  <c r="H41"/>
  <c r="C41"/>
  <c r="R40"/>
  <c r="O40"/>
  <c r="Q40" s="1"/>
  <c r="P40" s="1"/>
  <c r="J40"/>
  <c r="L40" s="1"/>
  <c r="K40" s="1"/>
  <c r="C254" i="5" s="1"/>
  <c r="E40" i="7"/>
  <c r="C241" i="5" s="1"/>
  <c r="R39" i="7"/>
  <c r="O39"/>
  <c r="C262" i="5" s="1"/>
  <c r="E39" i="7"/>
  <c r="C238" i="5" s="1"/>
  <c r="R41" i="7"/>
  <c r="O38"/>
  <c r="C259" i="5" s="1"/>
  <c r="E38" i="7"/>
  <c r="C235" i="5" s="1"/>
  <c r="D219"/>
  <c r="E219"/>
  <c r="F219"/>
  <c r="G219"/>
  <c r="H219"/>
  <c r="I219"/>
  <c r="J219"/>
  <c r="K219"/>
  <c r="L219"/>
  <c r="M219"/>
  <c r="N219"/>
  <c r="O219"/>
  <c r="P219"/>
  <c r="Q219"/>
  <c r="R219"/>
  <c r="D220"/>
  <c r="E220"/>
  <c r="F220"/>
  <c r="G220"/>
  <c r="H220"/>
  <c r="I220"/>
  <c r="J220"/>
  <c r="K220"/>
  <c r="L220"/>
  <c r="M220"/>
  <c r="N220"/>
  <c r="O220"/>
  <c r="P220"/>
  <c r="Q220"/>
  <c r="R220"/>
  <c r="D221"/>
  <c r="F221"/>
  <c r="H221"/>
  <c r="J221"/>
  <c r="L221"/>
  <c r="N221"/>
  <c r="P221"/>
  <c r="R221"/>
  <c r="T153"/>
  <c r="T154" s="1"/>
  <c r="U153"/>
  <c r="V153"/>
  <c r="V154" s="1"/>
  <c r="W153"/>
  <c r="X153"/>
  <c r="X154" s="1"/>
  <c r="Y153"/>
  <c r="Z153"/>
  <c r="Z154" s="1"/>
  <c r="AA153"/>
  <c r="AB153"/>
  <c r="AB154" s="1"/>
  <c r="AC153"/>
  <c r="AD153"/>
  <c r="AD154" s="1"/>
  <c r="U154"/>
  <c r="W154"/>
  <c r="W155" s="1"/>
  <c r="Y154"/>
  <c r="Y155" s="1"/>
  <c r="AA154"/>
  <c r="AA155" s="1"/>
  <c r="AC154"/>
  <c r="U155"/>
  <c r="AC155"/>
  <c r="T156"/>
  <c r="T157" s="1"/>
  <c r="T158" s="1"/>
  <c r="U156"/>
  <c r="V156"/>
  <c r="V157" s="1"/>
  <c r="V158" s="1"/>
  <c r="W156"/>
  <c r="W157" s="1"/>
  <c r="W158" s="1"/>
  <c r="X156"/>
  <c r="X157" s="1"/>
  <c r="X158" s="1"/>
  <c r="Y156"/>
  <c r="Y157" s="1"/>
  <c r="Y158" s="1"/>
  <c r="Z156"/>
  <c r="Z157" s="1"/>
  <c r="Z158" s="1"/>
  <c r="AA156"/>
  <c r="AA157" s="1"/>
  <c r="AA158" s="1"/>
  <c r="AB156"/>
  <c r="AB157" s="1"/>
  <c r="AB158" s="1"/>
  <c r="AC156"/>
  <c r="AD156"/>
  <c r="AD157" s="1"/>
  <c r="AD158" s="1"/>
  <c r="U157"/>
  <c r="U158" s="1"/>
  <c r="AC157"/>
  <c r="AC158" s="1"/>
  <c r="T159"/>
  <c r="U159"/>
  <c r="U160" s="1"/>
  <c r="U161" s="1"/>
  <c r="V159"/>
  <c r="W159"/>
  <c r="W160" s="1"/>
  <c r="W161" s="1"/>
  <c r="X159"/>
  <c r="Y159"/>
  <c r="Y160" s="1"/>
  <c r="Y161" s="1"/>
  <c r="Z159"/>
  <c r="AA159"/>
  <c r="AA160" s="1"/>
  <c r="AA161" s="1"/>
  <c r="AB159"/>
  <c r="AC159"/>
  <c r="AC160" s="1"/>
  <c r="AC161" s="1"/>
  <c r="AD159"/>
  <c r="T160"/>
  <c r="T161" s="1"/>
  <c r="V160"/>
  <c r="V161" s="1"/>
  <c r="X160"/>
  <c r="X161" s="1"/>
  <c r="Z160"/>
  <c r="Z161" s="1"/>
  <c r="AB160"/>
  <c r="AB161" s="1"/>
  <c r="AD160"/>
  <c r="AD161" s="1"/>
  <c r="T162"/>
  <c r="T163" s="1"/>
  <c r="T164" s="1"/>
  <c r="U162"/>
  <c r="V162"/>
  <c r="V163" s="1"/>
  <c r="V164" s="1"/>
  <c r="W162"/>
  <c r="X162"/>
  <c r="X163" s="1"/>
  <c r="X164" s="1"/>
  <c r="Y162"/>
  <c r="Z162"/>
  <c r="Z163" s="1"/>
  <c r="Z164" s="1"/>
  <c r="AA162"/>
  <c r="AB162"/>
  <c r="AB163" s="1"/>
  <c r="AB164" s="1"/>
  <c r="AC162"/>
  <c r="AD162"/>
  <c r="AD163" s="1"/>
  <c r="AD164" s="1"/>
  <c r="U163"/>
  <c r="U164" s="1"/>
  <c r="W163"/>
  <c r="W164" s="1"/>
  <c r="Y163"/>
  <c r="Y164" s="1"/>
  <c r="AA163"/>
  <c r="AA164" s="1"/>
  <c r="AC163"/>
  <c r="AC164" s="1"/>
  <c r="T165"/>
  <c r="T166" s="1"/>
  <c r="T167" s="1"/>
  <c r="U165"/>
  <c r="U166" s="1"/>
  <c r="U167" s="1"/>
  <c r="V165"/>
  <c r="V166" s="1"/>
  <c r="V167" s="1"/>
  <c r="W165"/>
  <c r="W166" s="1"/>
  <c r="W167" s="1"/>
  <c r="X165"/>
  <c r="X166" s="1"/>
  <c r="X167" s="1"/>
  <c r="Y165"/>
  <c r="Y166" s="1"/>
  <c r="Y167" s="1"/>
  <c r="Z165"/>
  <c r="Z166" s="1"/>
  <c r="Z167" s="1"/>
  <c r="AA165"/>
  <c r="AA166" s="1"/>
  <c r="AA167" s="1"/>
  <c r="AB165"/>
  <c r="AB166" s="1"/>
  <c r="AB167" s="1"/>
  <c r="AC165"/>
  <c r="AC166" s="1"/>
  <c r="AC167" s="1"/>
  <c r="AD165"/>
  <c r="AD166" s="1"/>
  <c r="AD167" s="1"/>
  <c r="T168"/>
  <c r="T169" s="1"/>
  <c r="T170" s="1"/>
  <c r="U168"/>
  <c r="V168"/>
  <c r="V169" s="1"/>
  <c r="V170" s="1"/>
  <c r="W168"/>
  <c r="W169" s="1"/>
  <c r="W170" s="1"/>
  <c r="X168"/>
  <c r="X169" s="1"/>
  <c r="X170" s="1"/>
  <c r="Y168"/>
  <c r="Y169" s="1"/>
  <c r="Y170" s="1"/>
  <c r="Z168"/>
  <c r="Z169" s="1"/>
  <c r="Z170" s="1"/>
  <c r="AA168"/>
  <c r="AA169" s="1"/>
  <c r="AA170" s="1"/>
  <c r="AB168"/>
  <c r="AB169" s="1"/>
  <c r="AB170" s="1"/>
  <c r="AC168"/>
  <c r="AC169" s="1"/>
  <c r="AC170" s="1"/>
  <c r="AD168"/>
  <c r="AD169" s="1"/>
  <c r="AD170" s="1"/>
  <c r="U169"/>
  <c r="U170" s="1"/>
  <c r="T171"/>
  <c r="T172" s="1"/>
  <c r="T173" s="1"/>
  <c r="U171"/>
  <c r="U172" s="1"/>
  <c r="U173" s="1"/>
  <c r="V171"/>
  <c r="V172" s="1"/>
  <c r="V173" s="1"/>
  <c r="W171"/>
  <c r="W172" s="1"/>
  <c r="W173" s="1"/>
  <c r="X171"/>
  <c r="X172" s="1"/>
  <c r="X173" s="1"/>
  <c r="Y171"/>
  <c r="Y172" s="1"/>
  <c r="Y173" s="1"/>
  <c r="Z171"/>
  <c r="Z172" s="1"/>
  <c r="Z173" s="1"/>
  <c r="AA171"/>
  <c r="AA172" s="1"/>
  <c r="AA173" s="1"/>
  <c r="AB171"/>
  <c r="AB172" s="1"/>
  <c r="AB173" s="1"/>
  <c r="AC171"/>
  <c r="AC172" s="1"/>
  <c r="AC173" s="1"/>
  <c r="AD171"/>
  <c r="AD172" s="1"/>
  <c r="AD173" s="1"/>
  <c r="T174"/>
  <c r="T175" s="1"/>
  <c r="T176" s="1"/>
  <c r="U174"/>
  <c r="V174"/>
  <c r="V175" s="1"/>
  <c r="V176" s="1"/>
  <c r="W174"/>
  <c r="W175" s="1"/>
  <c r="W176" s="1"/>
  <c r="X174"/>
  <c r="X175" s="1"/>
  <c r="X176" s="1"/>
  <c r="Y174"/>
  <c r="Z174"/>
  <c r="Z175" s="1"/>
  <c r="Z176" s="1"/>
  <c r="AA174"/>
  <c r="AA175" s="1"/>
  <c r="AA176" s="1"/>
  <c r="AB174"/>
  <c r="AB175" s="1"/>
  <c r="AB176" s="1"/>
  <c r="AC174"/>
  <c r="AD174"/>
  <c r="AD175" s="1"/>
  <c r="AD176" s="1"/>
  <c r="U175"/>
  <c r="U176" s="1"/>
  <c r="Y175"/>
  <c r="Y176" s="1"/>
  <c r="AC175"/>
  <c r="AC176" s="1"/>
  <c r="T177"/>
  <c r="T178" s="1"/>
  <c r="T179" s="1"/>
  <c r="U177"/>
  <c r="U178" s="1"/>
  <c r="U179" s="1"/>
  <c r="V177"/>
  <c r="V178" s="1"/>
  <c r="V179" s="1"/>
  <c r="W177"/>
  <c r="W178" s="1"/>
  <c r="W179" s="1"/>
  <c r="X177"/>
  <c r="X178" s="1"/>
  <c r="X179" s="1"/>
  <c r="Y177"/>
  <c r="Y178" s="1"/>
  <c r="Y179" s="1"/>
  <c r="Z177"/>
  <c r="Z178" s="1"/>
  <c r="Z179" s="1"/>
  <c r="AA177"/>
  <c r="AA178" s="1"/>
  <c r="AA179" s="1"/>
  <c r="AB177"/>
  <c r="AB178" s="1"/>
  <c r="AB179" s="1"/>
  <c r="AC177"/>
  <c r="AC178" s="1"/>
  <c r="AC179" s="1"/>
  <c r="AD177"/>
  <c r="AD178" s="1"/>
  <c r="AD179" s="1"/>
  <c r="T180"/>
  <c r="T181" s="1"/>
  <c r="T182" s="1"/>
  <c r="U180"/>
  <c r="V180"/>
  <c r="V181" s="1"/>
  <c r="V182" s="1"/>
  <c r="W180"/>
  <c r="W181" s="1"/>
  <c r="W182" s="1"/>
  <c r="X180"/>
  <c r="X181" s="1"/>
  <c r="X182" s="1"/>
  <c r="Y180"/>
  <c r="Y181" s="1"/>
  <c r="Y182" s="1"/>
  <c r="Z180"/>
  <c r="Z181" s="1"/>
  <c r="Z182" s="1"/>
  <c r="AA180"/>
  <c r="AA181" s="1"/>
  <c r="AA182" s="1"/>
  <c r="AB180"/>
  <c r="AB181" s="1"/>
  <c r="AB182" s="1"/>
  <c r="AC180"/>
  <c r="AC181" s="1"/>
  <c r="AC182" s="1"/>
  <c r="AD180"/>
  <c r="AD181" s="1"/>
  <c r="AD182" s="1"/>
  <c r="U181"/>
  <c r="U182" s="1"/>
  <c r="T183"/>
  <c r="U183"/>
  <c r="U184" s="1"/>
  <c r="U185" s="1"/>
  <c r="V183"/>
  <c r="W183"/>
  <c r="W184" s="1"/>
  <c r="W185" s="1"/>
  <c r="X183"/>
  <c r="Y183"/>
  <c r="Y184" s="1"/>
  <c r="Y185" s="1"/>
  <c r="Z183"/>
  <c r="AA183"/>
  <c r="AA184" s="1"/>
  <c r="AA185" s="1"/>
  <c r="AB183"/>
  <c r="AC183"/>
  <c r="AC184" s="1"/>
  <c r="AC185" s="1"/>
  <c r="AD183"/>
  <c r="T184"/>
  <c r="T185" s="1"/>
  <c r="V184"/>
  <c r="V185" s="1"/>
  <c r="X184"/>
  <c r="X185" s="1"/>
  <c r="Z184"/>
  <c r="Z185" s="1"/>
  <c r="AB184"/>
  <c r="AB185" s="1"/>
  <c r="AD184"/>
  <c r="AD185" s="1"/>
  <c r="T186"/>
  <c r="T187" s="1"/>
  <c r="T188" s="1"/>
  <c r="U186"/>
  <c r="V186"/>
  <c r="V187" s="1"/>
  <c r="V188" s="1"/>
  <c r="W186"/>
  <c r="X186"/>
  <c r="X187" s="1"/>
  <c r="X188" s="1"/>
  <c r="Y186"/>
  <c r="Z186"/>
  <c r="Z187" s="1"/>
  <c r="Z188" s="1"/>
  <c r="AA186"/>
  <c r="AB186"/>
  <c r="AB187" s="1"/>
  <c r="AB188" s="1"/>
  <c r="AC186"/>
  <c r="AD186"/>
  <c r="AD187" s="1"/>
  <c r="AD188" s="1"/>
  <c r="U187"/>
  <c r="U188" s="1"/>
  <c r="W187"/>
  <c r="W188" s="1"/>
  <c r="Y187"/>
  <c r="Y188" s="1"/>
  <c r="AA187"/>
  <c r="AA188" s="1"/>
  <c r="AC187"/>
  <c r="AC188" s="1"/>
  <c r="T189"/>
  <c r="T190" s="1"/>
  <c r="T191" s="1"/>
  <c r="U189"/>
  <c r="U190" s="1"/>
  <c r="U191" s="1"/>
  <c r="V189"/>
  <c r="V190" s="1"/>
  <c r="V191" s="1"/>
  <c r="W189"/>
  <c r="W190" s="1"/>
  <c r="W191" s="1"/>
  <c r="X189"/>
  <c r="X190" s="1"/>
  <c r="X191" s="1"/>
  <c r="Y189"/>
  <c r="Y190" s="1"/>
  <c r="Y191" s="1"/>
  <c r="Z189"/>
  <c r="Z190" s="1"/>
  <c r="Z191" s="1"/>
  <c r="AA189"/>
  <c r="AA190" s="1"/>
  <c r="AB189"/>
  <c r="AB190" s="1"/>
  <c r="AB191" s="1"/>
  <c r="AC189"/>
  <c r="AC190" s="1"/>
  <c r="AC191" s="1"/>
  <c r="AD189"/>
  <c r="AD190" s="1"/>
  <c r="AD191" s="1"/>
  <c r="AA191"/>
  <c r="T192"/>
  <c r="T193" s="1"/>
  <c r="T194" s="1"/>
  <c r="U192"/>
  <c r="V192"/>
  <c r="V193" s="1"/>
  <c r="V194" s="1"/>
  <c r="W192"/>
  <c r="W193" s="1"/>
  <c r="W194" s="1"/>
  <c r="X192"/>
  <c r="X193" s="1"/>
  <c r="X194" s="1"/>
  <c r="Y192"/>
  <c r="Y193" s="1"/>
  <c r="Y194" s="1"/>
  <c r="Z192"/>
  <c r="Z193" s="1"/>
  <c r="Z194" s="1"/>
  <c r="AA192"/>
  <c r="AA193" s="1"/>
  <c r="AA194" s="1"/>
  <c r="AB192"/>
  <c r="AB193" s="1"/>
  <c r="AB194" s="1"/>
  <c r="AC192"/>
  <c r="AD192"/>
  <c r="AD193" s="1"/>
  <c r="AD194" s="1"/>
  <c r="U193"/>
  <c r="U194" s="1"/>
  <c r="AC193"/>
  <c r="AC194" s="1"/>
  <c r="T195"/>
  <c r="T196" s="1"/>
  <c r="T197" s="1"/>
  <c r="U195"/>
  <c r="U196" s="1"/>
  <c r="U197" s="1"/>
  <c r="V195"/>
  <c r="W195"/>
  <c r="W196" s="1"/>
  <c r="W197" s="1"/>
  <c r="X195"/>
  <c r="X196" s="1"/>
  <c r="X197" s="1"/>
  <c r="Y195"/>
  <c r="Y196" s="1"/>
  <c r="Y197" s="1"/>
  <c r="Z195"/>
  <c r="AA195"/>
  <c r="AA196" s="1"/>
  <c r="AA197" s="1"/>
  <c r="AB195"/>
  <c r="AB196" s="1"/>
  <c r="AB197" s="1"/>
  <c r="AC195"/>
  <c r="AC196" s="1"/>
  <c r="AC197" s="1"/>
  <c r="AD195"/>
  <c r="V196"/>
  <c r="V197" s="1"/>
  <c r="Z196"/>
  <c r="Z197" s="1"/>
  <c r="AD196"/>
  <c r="AD197" s="1"/>
  <c r="T198"/>
  <c r="T199" s="1"/>
  <c r="T200" s="1"/>
  <c r="U198"/>
  <c r="V198"/>
  <c r="V199" s="1"/>
  <c r="V200" s="1"/>
  <c r="W198"/>
  <c r="W199" s="1"/>
  <c r="W200" s="1"/>
  <c r="X198"/>
  <c r="X199" s="1"/>
  <c r="Y198"/>
  <c r="Y199" s="1"/>
  <c r="Y200" s="1"/>
  <c r="Z198"/>
  <c r="Z199" s="1"/>
  <c r="Z200" s="1"/>
  <c r="AA198"/>
  <c r="AA199" s="1"/>
  <c r="AA200" s="1"/>
  <c r="AB198"/>
  <c r="AB199" s="1"/>
  <c r="AB200" s="1"/>
  <c r="AC198"/>
  <c r="AC199" s="1"/>
  <c r="AC200" s="1"/>
  <c r="AD198"/>
  <c r="AD199" s="1"/>
  <c r="AD200" s="1"/>
  <c r="U199"/>
  <c r="U200" s="1"/>
  <c r="X200"/>
  <c r="T201"/>
  <c r="T202" s="1"/>
  <c r="T203" s="1"/>
  <c r="U201"/>
  <c r="U202" s="1"/>
  <c r="V201"/>
  <c r="V202" s="1"/>
  <c r="V203" s="1"/>
  <c r="W201"/>
  <c r="W202" s="1"/>
  <c r="W203" s="1"/>
  <c r="X201"/>
  <c r="X202" s="1"/>
  <c r="X203" s="1"/>
  <c r="Y201"/>
  <c r="Y202" s="1"/>
  <c r="Y203" s="1"/>
  <c r="Z201"/>
  <c r="Z202" s="1"/>
  <c r="Z203" s="1"/>
  <c r="AA201"/>
  <c r="AA202" s="1"/>
  <c r="AA203" s="1"/>
  <c r="AB201"/>
  <c r="AB202" s="1"/>
  <c r="AB203" s="1"/>
  <c r="AC201"/>
  <c r="AC202" s="1"/>
  <c r="AC203" s="1"/>
  <c r="AD201"/>
  <c r="AD202" s="1"/>
  <c r="AD203" s="1"/>
  <c r="U203"/>
  <c r="T204"/>
  <c r="T205" s="1"/>
  <c r="T206" s="1"/>
  <c r="U204"/>
  <c r="U205" s="1"/>
  <c r="U206" s="1"/>
  <c r="V204"/>
  <c r="V205" s="1"/>
  <c r="V206" s="1"/>
  <c r="W204"/>
  <c r="W205" s="1"/>
  <c r="W206" s="1"/>
  <c r="X204"/>
  <c r="X205" s="1"/>
  <c r="X206" s="1"/>
  <c r="Y204"/>
  <c r="Y205" s="1"/>
  <c r="Y206" s="1"/>
  <c r="Z204"/>
  <c r="Z205" s="1"/>
  <c r="Z206" s="1"/>
  <c r="AA204"/>
  <c r="AA205" s="1"/>
  <c r="AA206" s="1"/>
  <c r="AB204"/>
  <c r="AB205" s="1"/>
  <c r="AB206" s="1"/>
  <c r="AC204"/>
  <c r="AC205" s="1"/>
  <c r="AC206" s="1"/>
  <c r="AD204"/>
  <c r="AD205" s="1"/>
  <c r="AD206" s="1"/>
  <c r="T207"/>
  <c r="T208" s="1"/>
  <c r="T209" s="1"/>
  <c r="U207"/>
  <c r="V207"/>
  <c r="V208" s="1"/>
  <c r="V209" s="1"/>
  <c r="W207"/>
  <c r="W208" s="1"/>
  <c r="W209" s="1"/>
  <c r="X207"/>
  <c r="X208" s="1"/>
  <c r="X209" s="1"/>
  <c r="Y207"/>
  <c r="Y208" s="1"/>
  <c r="Y209" s="1"/>
  <c r="Z207"/>
  <c r="Z208" s="1"/>
  <c r="Z209" s="1"/>
  <c r="AA207"/>
  <c r="AA208" s="1"/>
  <c r="AA209" s="1"/>
  <c r="AB207"/>
  <c r="AB208" s="1"/>
  <c r="AB209" s="1"/>
  <c r="AC207"/>
  <c r="AC208" s="1"/>
  <c r="AC209" s="1"/>
  <c r="AD207"/>
  <c r="AD208" s="1"/>
  <c r="AD209" s="1"/>
  <c r="U208"/>
  <c r="U209" s="1"/>
  <c r="T210"/>
  <c r="T211" s="1"/>
  <c r="T212" s="1"/>
  <c r="U210"/>
  <c r="U211" s="1"/>
  <c r="U212" s="1"/>
  <c r="V210"/>
  <c r="V211" s="1"/>
  <c r="V212" s="1"/>
  <c r="W210"/>
  <c r="W211" s="1"/>
  <c r="W212" s="1"/>
  <c r="X210"/>
  <c r="X211" s="1"/>
  <c r="X212" s="1"/>
  <c r="Y210"/>
  <c r="Y211" s="1"/>
  <c r="Y212" s="1"/>
  <c r="Z210"/>
  <c r="Z211" s="1"/>
  <c r="Z212" s="1"/>
  <c r="AA210"/>
  <c r="AA211" s="1"/>
  <c r="AA212" s="1"/>
  <c r="AB210"/>
  <c r="AB211" s="1"/>
  <c r="AB212" s="1"/>
  <c r="AC210"/>
  <c r="AC211" s="1"/>
  <c r="AC212" s="1"/>
  <c r="AD210"/>
  <c r="AD211" s="1"/>
  <c r="AD212" s="1"/>
  <c r="T213"/>
  <c r="T214" s="1"/>
  <c r="T215" s="1"/>
  <c r="U213"/>
  <c r="V213"/>
  <c r="V214" s="1"/>
  <c r="V215" s="1"/>
  <c r="W213"/>
  <c r="W214" s="1"/>
  <c r="W215" s="1"/>
  <c r="X213"/>
  <c r="X214" s="1"/>
  <c r="X215" s="1"/>
  <c r="Y213"/>
  <c r="Y214" s="1"/>
  <c r="Y215" s="1"/>
  <c r="Z213"/>
  <c r="Z214" s="1"/>
  <c r="Z215" s="1"/>
  <c r="AA213"/>
  <c r="AA214" s="1"/>
  <c r="AA215" s="1"/>
  <c r="AB213"/>
  <c r="AB214" s="1"/>
  <c r="AB215" s="1"/>
  <c r="AC213"/>
  <c r="AC214" s="1"/>
  <c r="AC215" s="1"/>
  <c r="AD213"/>
  <c r="AD214" s="1"/>
  <c r="AD215" s="1"/>
  <c r="U214"/>
  <c r="U215" s="1"/>
  <c r="T216"/>
  <c r="T217" s="1"/>
  <c r="T218" s="1"/>
  <c r="U216"/>
  <c r="U217" s="1"/>
  <c r="U218" s="1"/>
  <c r="V216"/>
  <c r="V217" s="1"/>
  <c r="V218" s="1"/>
  <c r="W216"/>
  <c r="W217" s="1"/>
  <c r="W218" s="1"/>
  <c r="X216"/>
  <c r="X217" s="1"/>
  <c r="X218" s="1"/>
  <c r="Y216"/>
  <c r="Y217" s="1"/>
  <c r="Y218" s="1"/>
  <c r="Z216"/>
  <c r="Z217" s="1"/>
  <c r="Z218" s="1"/>
  <c r="AA216"/>
  <c r="AA217" s="1"/>
  <c r="AA218" s="1"/>
  <c r="AB216"/>
  <c r="AB217" s="1"/>
  <c r="AB218" s="1"/>
  <c r="AC216"/>
  <c r="AC217" s="1"/>
  <c r="AC218" s="1"/>
  <c r="AD216"/>
  <c r="AD217" s="1"/>
  <c r="AD218" s="1"/>
  <c r="S156"/>
  <c r="S157" s="1"/>
  <c r="S159"/>
  <c r="S160" s="1"/>
  <c r="S162"/>
  <c r="S163" s="1"/>
  <c r="S165"/>
  <c r="S166" s="1"/>
  <c r="S168"/>
  <c r="S169" s="1"/>
  <c r="S171"/>
  <c r="S172" s="1"/>
  <c r="S174"/>
  <c r="S175" s="1"/>
  <c r="S177"/>
  <c r="S178" s="1"/>
  <c r="S180"/>
  <c r="S181" s="1"/>
  <c r="S183"/>
  <c r="S184" s="1"/>
  <c r="S186"/>
  <c r="S187" s="1"/>
  <c r="S189"/>
  <c r="S190" s="1"/>
  <c r="S192"/>
  <c r="S193" s="1"/>
  <c r="S195"/>
  <c r="S196" s="1"/>
  <c r="S198"/>
  <c r="S199" s="1"/>
  <c r="S201"/>
  <c r="S202" s="1"/>
  <c r="S204"/>
  <c r="S205" s="1"/>
  <c r="S207"/>
  <c r="S208" s="1"/>
  <c r="S210"/>
  <c r="S211" s="1"/>
  <c r="S213"/>
  <c r="S214" s="1"/>
  <c r="S216"/>
  <c r="S217" s="1"/>
  <c r="S154"/>
  <c r="S153"/>
  <c r="S155"/>
  <c r="C216"/>
  <c r="C213"/>
  <c r="C210"/>
  <c r="C207"/>
  <c r="C204"/>
  <c r="C201"/>
  <c r="C198"/>
  <c r="C195"/>
  <c r="C192"/>
  <c r="C189"/>
  <c r="C186"/>
  <c r="C183"/>
  <c r="C180"/>
  <c r="C178"/>
  <c r="C177"/>
  <c r="C174"/>
  <c r="C171"/>
  <c r="C168"/>
  <c r="C165"/>
  <c r="C162"/>
  <c r="C159"/>
  <c r="C156"/>
  <c r="C153"/>
  <c r="AF12"/>
  <c r="AF15"/>
  <c r="AF18"/>
  <c r="AF21"/>
  <c r="AF24"/>
  <c r="AF27"/>
  <c r="AF30"/>
  <c r="AF33"/>
  <c r="AF36"/>
  <c r="AF39"/>
  <c r="AF42"/>
  <c r="AF45"/>
  <c r="AF48"/>
  <c r="AF51"/>
  <c r="AF54"/>
  <c r="AF57"/>
  <c r="AF60"/>
  <c r="AF63"/>
  <c r="AF66"/>
  <c r="AF69"/>
  <c r="AF72"/>
  <c r="AF75"/>
  <c r="AF78"/>
  <c r="AF84"/>
  <c r="AF87"/>
  <c r="AF90"/>
  <c r="AF93"/>
  <c r="AF96"/>
  <c r="AF99"/>
  <c r="AF102"/>
  <c r="AF105"/>
  <c r="AF108"/>
  <c r="AF111"/>
  <c r="AF114"/>
  <c r="AF117"/>
  <c r="AF147"/>
  <c r="AF153"/>
  <c r="AF159"/>
  <c r="AF183"/>
  <c r="AF207"/>
  <c r="T144"/>
  <c r="U144"/>
  <c r="U145" s="1"/>
  <c r="U146" s="1"/>
  <c r="V144"/>
  <c r="W144"/>
  <c r="W145" s="1"/>
  <c r="W146" s="1"/>
  <c r="X144"/>
  <c r="Y144"/>
  <c r="Y145" s="1"/>
  <c r="Y146" s="1"/>
  <c r="Z144"/>
  <c r="AA144"/>
  <c r="AA145" s="1"/>
  <c r="AA146" s="1"/>
  <c r="AB144"/>
  <c r="AC144"/>
  <c r="AC145" s="1"/>
  <c r="AC146" s="1"/>
  <c r="AD144"/>
  <c r="S144"/>
  <c r="T141"/>
  <c r="U141"/>
  <c r="U142" s="1"/>
  <c r="U143" s="1"/>
  <c r="V141"/>
  <c r="W141"/>
  <c r="W142" s="1"/>
  <c r="W143" s="1"/>
  <c r="X141"/>
  <c r="Y141"/>
  <c r="Y142" s="1"/>
  <c r="Y143" s="1"/>
  <c r="Z141"/>
  <c r="AA141"/>
  <c r="AA142" s="1"/>
  <c r="AA143" s="1"/>
  <c r="AB141"/>
  <c r="AC141"/>
  <c r="AC142" s="1"/>
  <c r="AC143" s="1"/>
  <c r="AD141"/>
  <c r="S141"/>
  <c r="S142" s="1"/>
  <c r="S143" s="1"/>
  <c r="T138"/>
  <c r="U138"/>
  <c r="V138"/>
  <c r="W138"/>
  <c r="X138"/>
  <c r="Y138"/>
  <c r="Z138"/>
  <c r="AA138"/>
  <c r="AB138"/>
  <c r="AC138"/>
  <c r="AD138"/>
  <c r="S138"/>
  <c r="T135"/>
  <c r="U135"/>
  <c r="V135"/>
  <c r="W135"/>
  <c r="X135"/>
  <c r="Y135"/>
  <c r="Z135"/>
  <c r="AA135"/>
  <c r="AB135"/>
  <c r="AC135"/>
  <c r="AD135"/>
  <c r="S135"/>
  <c r="S136" s="1"/>
  <c r="S137" s="1"/>
  <c r="T132"/>
  <c r="U132"/>
  <c r="V132"/>
  <c r="W132"/>
  <c r="X132"/>
  <c r="Y132"/>
  <c r="Z132"/>
  <c r="AA132"/>
  <c r="AB132"/>
  <c r="AC132"/>
  <c r="AD132"/>
  <c r="S132"/>
  <c r="T129"/>
  <c r="U129"/>
  <c r="U130" s="1"/>
  <c r="U131" s="1"/>
  <c r="V129"/>
  <c r="W129"/>
  <c r="W130" s="1"/>
  <c r="W131" s="1"/>
  <c r="X129"/>
  <c r="Y129"/>
  <c r="Y130" s="1"/>
  <c r="Y131" s="1"/>
  <c r="Z129"/>
  <c r="AA129"/>
  <c r="AA130" s="1"/>
  <c r="AA131" s="1"/>
  <c r="AB129"/>
  <c r="AC129"/>
  <c r="AC130" s="1"/>
  <c r="AC131" s="1"/>
  <c r="AD129"/>
  <c r="S129"/>
  <c r="S130" s="1"/>
  <c r="S131" s="1"/>
  <c r="T126"/>
  <c r="U126"/>
  <c r="U127" s="1"/>
  <c r="U128" s="1"/>
  <c r="V126"/>
  <c r="W126"/>
  <c r="W127" s="1"/>
  <c r="W128" s="1"/>
  <c r="X126"/>
  <c r="Y126"/>
  <c r="Y127" s="1"/>
  <c r="Y128" s="1"/>
  <c r="Z126"/>
  <c r="AA126"/>
  <c r="AA127" s="1"/>
  <c r="AA128" s="1"/>
  <c r="AB126"/>
  <c r="AC126"/>
  <c r="AC127" s="1"/>
  <c r="AC128" s="1"/>
  <c r="AD126"/>
  <c r="S126"/>
  <c r="T123"/>
  <c r="U123"/>
  <c r="U124" s="1"/>
  <c r="U125" s="1"/>
  <c r="V123"/>
  <c r="V124" s="1"/>
  <c r="V125" s="1"/>
  <c r="W123"/>
  <c r="W124" s="1"/>
  <c r="W125" s="1"/>
  <c r="X123"/>
  <c r="Y123"/>
  <c r="Y124" s="1"/>
  <c r="Y125" s="1"/>
  <c r="Z123"/>
  <c r="Z124" s="1"/>
  <c r="Z125" s="1"/>
  <c r="AA123"/>
  <c r="AA124" s="1"/>
  <c r="AA125" s="1"/>
  <c r="AB123"/>
  <c r="AC123"/>
  <c r="AC124" s="1"/>
  <c r="AC125" s="1"/>
  <c r="AD123"/>
  <c r="AD124" s="1"/>
  <c r="AD125" s="1"/>
  <c r="S123"/>
  <c r="S124" s="1"/>
  <c r="T120"/>
  <c r="T121" s="1"/>
  <c r="T122" s="1"/>
  <c r="U120"/>
  <c r="U121" s="1"/>
  <c r="U122" s="1"/>
  <c r="V120"/>
  <c r="V81" s="1"/>
  <c r="W120"/>
  <c r="W121" s="1"/>
  <c r="W122" s="1"/>
  <c r="X120"/>
  <c r="X81" s="1"/>
  <c r="Y120"/>
  <c r="Y121" s="1"/>
  <c r="Y122" s="1"/>
  <c r="Z120"/>
  <c r="Z81" s="1"/>
  <c r="AA120"/>
  <c r="AA121" s="1"/>
  <c r="AA122" s="1"/>
  <c r="AB120"/>
  <c r="AB81" s="1"/>
  <c r="AC120"/>
  <c r="AC121" s="1"/>
  <c r="AC122" s="1"/>
  <c r="AD120"/>
  <c r="AD81" s="1"/>
  <c r="S120"/>
  <c r="W85"/>
  <c r="X85"/>
  <c r="W86"/>
  <c r="X86"/>
  <c r="T88"/>
  <c r="T89" s="1"/>
  <c r="U88"/>
  <c r="V88"/>
  <c r="W88"/>
  <c r="X88"/>
  <c r="Y88"/>
  <c r="Z88"/>
  <c r="AA88"/>
  <c r="AB88"/>
  <c r="AC88"/>
  <c r="AD88"/>
  <c r="U89"/>
  <c r="V89"/>
  <c r="W89"/>
  <c r="X89"/>
  <c r="Y89"/>
  <c r="Z89"/>
  <c r="AA89"/>
  <c r="AB89"/>
  <c r="AC89"/>
  <c r="AD89"/>
  <c r="T91"/>
  <c r="T92" s="1"/>
  <c r="U91"/>
  <c r="V91"/>
  <c r="W91"/>
  <c r="X91"/>
  <c r="Y91"/>
  <c r="Z91"/>
  <c r="AA91"/>
  <c r="AB91"/>
  <c r="AC91"/>
  <c r="AD91"/>
  <c r="U92"/>
  <c r="V92"/>
  <c r="W92"/>
  <c r="X92"/>
  <c r="Y92"/>
  <c r="Z92"/>
  <c r="AA92"/>
  <c r="AB92"/>
  <c r="AC92"/>
  <c r="AD92"/>
  <c r="T94"/>
  <c r="T95" s="1"/>
  <c r="U94"/>
  <c r="V94"/>
  <c r="W94"/>
  <c r="X94"/>
  <c r="Y94"/>
  <c r="Z94"/>
  <c r="AA94"/>
  <c r="AB94"/>
  <c r="AC94"/>
  <c r="AD94"/>
  <c r="U95"/>
  <c r="V95"/>
  <c r="W95"/>
  <c r="X95"/>
  <c r="Y95"/>
  <c r="Z95"/>
  <c r="AA95"/>
  <c r="AB95"/>
  <c r="AC95"/>
  <c r="AD95"/>
  <c r="T97"/>
  <c r="T98" s="1"/>
  <c r="U97"/>
  <c r="V97"/>
  <c r="W97"/>
  <c r="X97"/>
  <c r="Y97"/>
  <c r="Z97"/>
  <c r="AA97"/>
  <c r="AB97"/>
  <c r="AC97"/>
  <c r="AD97"/>
  <c r="U98"/>
  <c r="V98"/>
  <c r="W98"/>
  <c r="X98"/>
  <c r="Y98"/>
  <c r="Z98"/>
  <c r="AA98"/>
  <c r="AB98"/>
  <c r="AC98"/>
  <c r="AD98"/>
  <c r="T100"/>
  <c r="T101" s="1"/>
  <c r="U100"/>
  <c r="V100"/>
  <c r="W100"/>
  <c r="X100"/>
  <c r="Y100"/>
  <c r="Z100"/>
  <c r="AA100"/>
  <c r="AB100"/>
  <c r="AC100"/>
  <c r="AD100"/>
  <c r="U101"/>
  <c r="V101"/>
  <c r="W101"/>
  <c r="X101"/>
  <c r="Y101"/>
  <c r="Z101"/>
  <c r="AA101"/>
  <c r="AB101"/>
  <c r="AC101"/>
  <c r="AD101"/>
  <c r="T103"/>
  <c r="T104" s="1"/>
  <c r="U103"/>
  <c r="V103"/>
  <c r="W103"/>
  <c r="X103"/>
  <c r="Y103"/>
  <c r="Z103"/>
  <c r="AA103"/>
  <c r="AB103"/>
  <c r="AC103"/>
  <c r="AD103"/>
  <c r="U104"/>
  <c r="V104"/>
  <c r="W104"/>
  <c r="X104"/>
  <c r="Y104"/>
  <c r="Z104"/>
  <c r="AA104"/>
  <c r="AB104"/>
  <c r="AC104"/>
  <c r="AD104"/>
  <c r="T106"/>
  <c r="T107" s="1"/>
  <c r="U106"/>
  <c r="V106"/>
  <c r="W106"/>
  <c r="X106"/>
  <c r="Y106"/>
  <c r="Z106"/>
  <c r="AA106"/>
  <c r="AB106"/>
  <c r="AC106"/>
  <c r="AD106"/>
  <c r="U107"/>
  <c r="V107"/>
  <c r="W107"/>
  <c r="X107"/>
  <c r="Y107"/>
  <c r="Z107"/>
  <c r="AA107"/>
  <c r="AB107"/>
  <c r="AC107"/>
  <c r="AD107"/>
  <c r="T109"/>
  <c r="T110" s="1"/>
  <c r="U109"/>
  <c r="V109"/>
  <c r="W109"/>
  <c r="X109"/>
  <c r="Y109"/>
  <c r="Z109"/>
  <c r="AA109"/>
  <c r="AB109"/>
  <c r="AC109"/>
  <c r="AD109"/>
  <c r="U110"/>
  <c r="V110"/>
  <c r="W110"/>
  <c r="X110"/>
  <c r="Y110"/>
  <c r="Z110"/>
  <c r="AA110"/>
  <c r="AB110"/>
  <c r="AC110"/>
  <c r="AD110"/>
  <c r="T112"/>
  <c r="T113" s="1"/>
  <c r="U112"/>
  <c r="V112"/>
  <c r="W112"/>
  <c r="X112"/>
  <c r="Y112"/>
  <c r="Z112"/>
  <c r="AA112"/>
  <c r="AB112"/>
  <c r="AC112"/>
  <c r="AD112"/>
  <c r="U113"/>
  <c r="V113"/>
  <c r="W113"/>
  <c r="X113"/>
  <c r="Y113"/>
  <c r="Z113"/>
  <c r="AA113"/>
  <c r="AB113"/>
  <c r="AC113"/>
  <c r="AD113"/>
  <c r="T115"/>
  <c r="T116" s="1"/>
  <c r="U115"/>
  <c r="V115"/>
  <c r="W115"/>
  <c r="X115"/>
  <c r="Y115"/>
  <c r="Z115"/>
  <c r="AA115"/>
  <c r="AB115"/>
  <c r="AC115"/>
  <c r="AD115"/>
  <c r="U116"/>
  <c r="V116"/>
  <c r="W116"/>
  <c r="X116"/>
  <c r="Y116"/>
  <c r="Z116"/>
  <c r="AA116"/>
  <c r="AB116"/>
  <c r="AC116"/>
  <c r="AD116"/>
  <c r="T118"/>
  <c r="T119" s="1"/>
  <c r="U118"/>
  <c r="V118"/>
  <c r="W118"/>
  <c r="X118"/>
  <c r="Y118"/>
  <c r="Z118"/>
  <c r="AA118"/>
  <c r="AB118"/>
  <c r="AC118"/>
  <c r="AD118"/>
  <c r="U119"/>
  <c r="V119"/>
  <c r="W119"/>
  <c r="X119"/>
  <c r="Y119"/>
  <c r="Z119"/>
  <c r="AA119"/>
  <c r="AB119"/>
  <c r="AC119"/>
  <c r="AD119"/>
  <c r="X121"/>
  <c r="X122" s="1"/>
  <c r="AB121"/>
  <c r="AB122" s="1"/>
  <c r="T124"/>
  <c r="T125" s="1"/>
  <c r="X124"/>
  <c r="X125" s="1"/>
  <c r="AB124"/>
  <c r="AB125" s="1"/>
  <c r="T127"/>
  <c r="T128" s="1"/>
  <c r="V127"/>
  <c r="V128" s="1"/>
  <c r="X127"/>
  <c r="X128" s="1"/>
  <c r="Z127"/>
  <c r="Z128" s="1"/>
  <c r="AB127"/>
  <c r="AB128" s="1"/>
  <c r="AD127"/>
  <c r="AD128" s="1"/>
  <c r="T130"/>
  <c r="T131" s="1"/>
  <c r="V130"/>
  <c r="V131" s="1"/>
  <c r="X130"/>
  <c r="X131" s="1"/>
  <c r="Z130"/>
  <c r="Z131" s="1"/>
  <c r="AB130"/>
  <c r="AB131" s="1"/>
  <c r="AD130"/>
  <c r="AD131" s="1"/>
  <c r="T133"/>
  <c r="T134" s="1"/>
  <c r="U133"/>
  <c r="U134" s="1"/>
  <c r="V133"/>
  <c r="V134" s="1"/>
  <c r="W133"/>
  <c r="W134" s="1"/>
  <c r="X133"/>
  <c r="X134" s="1"/>
  <c r="Y133"/>
  <c r="Y134" s="1"/>
  <c r="Z133"/>
  <c r="Z134" s="1"/>
  <c r="AA133"/>
  <c r="AA134" s="1"/>
  <c r="AB133"/>
  <c r="AB134" s="1"/>
  <c r="AC133"/>
  <c r="AC134" s="1"/>
  <c r="AD133"/>
  <c r="AD134" s="1"/>
  <c r="T136"/>
  <c r="T137" s="1"/>
  <c r="U136"/>
  <c r="U137" s="1"/>
  <c r="V136"/>
  <c r="V137" s="1"/>
  <c r="W136"/>
  <c r="W137" s="1"/>
  <c r="X136"/>
  <c r="X137" s="1"/>
  <c r="Y136"/>
  <c r="Y137" s="1"/>
  <c r="Z136"/>
  <c r="Z137" s="1"/>
  <c r="AA136"/>
  <c r="AA137" s="1"/>
  <c r="AB136"/>
  <c r="AB137" s="1"/>
  <c r="AC136"/>
  <c r="AC137" s="1"/>
  <c r="AD136"/>
  <c r="AD137" s="1"/>
  <c r="T139"/>
  <c r="T140" s="1"/>
  <c r="U139"/>
  <c r="V139"/>
  <c r="V140" s="1"/>
  <c r="W139"/>
  <c r="W140" s="1"/>
  <c r="X139"/>
  <c r="X140" s="1"/>
  <c r="Y139"/>
  <c r="Y140" s="1"/>
  <c r="Z139"/>
  <c r="Z140" s="1"/>
  <c r="AA139"/>
  <c r="AA140" s="1"/>
  <c r="AB139"/>
  <c r="AB140" s="1"/>
  <c r="AC139"/>
  <c r="AC140" s="1"/>
  <c r="AD139"/>
  <c r="AD140" s="1"/>
  <c r="U140"/>
  <c r="T142"/>
  <c r="T143" s="1"/>
  <c r="V142"/>
  <c r="V143" s="1"/>
  <c r="X142"/>
  <c r="X143" s="1"/>
  <c r="Z142"/>
  <c r="Z143" s="1"/>
  <c r="AB142"/>
  <c r="AB143" s="1"/>
  <c r="AD142"/>
  <c r="AD143" s="1"/>
  <c r="T145"/>
  <c r="T146" s="1"/>
  <c r="V145"/>
  <c r="V146" s="1"/>
  <c r="X145"/>
  <c r="X146" s="1"/>
  <c r="Z145"/>
  <c r="Z146" s="1"/>
  <c r="AB145"/>
  <c r="AB146" s="1"/>
  <c r="AD145"/>
  <c r="AD146" s="1"/>
  <c r="T148"/>
  <c r="T149" s="1"/>
  <c r="U148"/>
  <c r="U149" s="1"/>
  <c r="V148"/>
  <c r="V149" s="1"/>
  <c r="W148"/>
  <c r="W149" s="1"/>
  <c r="X148"/>
  <c r="X149" s="1"/>
  <c r="Y148"/>
  <c r="Y149" s="1"/>
  <c r="Z148"/>
  <c r="Z149" s="1"/>
  <c r="AA148"/>
  <c r="AA149" s="1"/>
  <c r="AB148"/>
  <c r="AB149" s="1"/>
  <c r="AC148"/>
  <c r="AC149" s="1"/>
  <c r="AD148"/>
  <c r="AD149" s="1"/>
  <c r="S148"/>
  <c r="S149" s="1"/>
  <c r="S145"/>
  <c r="S139"/>
  <c r="S133"/>
  <c r="S134" s="1"/>
  <c r="S112"/>
  <c r="S85"/>
  <c r="S127"/>
  <c r="S121"/>
  <c r="S122" s="1"/>
  <c r="S118"/>
  <c r="S119" s="1"/>
  <c r="S115"/>
  <c r="S109"/>
  <c r="S106"/>
  <c r="AF106" s="1"/>
  <c r="S103"/>
  <c r="S100"/>
  <c r="AF100" s="1"/>
  <c r="S97"/>
  <c r="S94"/>
  <c r="AF94" s="1"/>
  <c r="S91"/>
  <c r="S88"/>
  <c r="S89" s="1"/>
  <c r="AF89" s="1"/>
  <c r="S92"/>
  <c r="S95"/>
  <c r="AF95" s="1"/>
  <c r="S98"/>
  <c r="S101"/>
  <c r="AF101" s="1"/>
  <c r="S104"/>
  <c r="S107"/>
  <c r="AF107" s="1"/>
  <c r="S110"/>
  <c r="T70"/>
  <c r="T71" s="1"/>
  <c r="U70"/>
  <c r="V70"/>
  <c r="W70"/>
  <c r="X70"/>
  <c r="Y70"/>
  <c r="Z70"/>
  <c r="AA70"/>
  <c r="AB70"/>
  <c r="AC70"/>
  <c r="AD70"/>
  <c r="U71"/>
  <c r="V71"/>
  <c r="W71"/>
  <c r="X71"/>
  <c r="Y71"/>
  <c r="Z71"/>
  <c r="AA71"/>
  <c r="AB71"/>
  <c r="AC71"/>
  <c r="AD71"/>
  <c r="T73"/>
  <c r="T74" s="1"/>
  <c r="U73"/>
  <c r="V73"/>
  <c r="W73"/>
  <c r="X73"/>
  <c r="Y73"/>
  <c r="Z73"/>
  <c r="AA73"/>
  <c r="AB73"/>
  <c r="AC73"/>
  <c r="AD73"/>
  <c r="U74"/>
  <c r="V74"/>
  <c r="W74"/>
  <c r="X74"/>
  <c r="Y74"/>
  <c r="Z74"/>
  <c r="AA74"/>
  <c r="AB74"/>
  <c r="AC74"/>
  <c r="AD74"/>
  <c r="T76"/>
  <c r="T77" s="1"/>
  <c r="U76"/>
  <c r="V76"/>
  <c r="W76"/>
  <c r="X76"/>
  <c r="Y76"/>
  <c r="Z76"/>
  <c r="AA76"/>
  <c r="AB76"/>
  <c r="AC76"/>
  <c r="AD76"/>
  <c r="U77"/>
  <c r="V77"/>
  <c r="W77"/>
  <c r="X77"/>
  <c r="Y77"/>
  <c r="Z77"/>
  <c r="AA77"/>
  <c r="AB77"/>
  <c r="AC77"/>
  <c r="AD77"/>
  <c r="T79"/>
  <c r="T80" s="1"/>
  <c r="U79"/>
  <c r="V79"/>
  <c r="W79"/>
  <c r="X79"/>
  <c r="Y79"/>
  <c r="Z79"/>
  <c r="AA79"/>
  <c r="AB79"/>
  <c r="AC79"/>
  <c r="AD79"/>
  <c r="U80"/>
  <c r="V80"/>
  <c r="W80"/>
  <c r="X80"/>
  <c r="Y80"/>
  <c r="Z80"/>
  <c r="AA80"/>
  <c r="AB80"/>
  <c r="AC80"/>
  <c r="AD80"/>
  <c r="S86"/>
  <c r="C147"/>
  <c r="AG147" s="1"/>
  <c r="C144"/>
  <c r="C141"/>
  <c r="C138"/>
  <c r="C135"/>
  <c r="C132"/>
  <c r="C129"/>
  <c r="C126"/>
  <c r="C123"/>
  <c r="C120"/>
  <c r="C117"/>
  <c r="AG117" s="1"/>
  <c r="C114"/>
  <c r="AG114" s="1"/>
  <c r="C111"/>
  <c r="AG111" s="1"/>
  <c r="C108"/>
  <c r="AG108" s="1"/>
  <c r="C105"/>
  <c r="AG105" s="1"/>
  <c r="C102"/>
  <c r="AG102" s="1"/>
  <c r="C99"/>
  <c r="AG99" s="1"/>
  <c r="C96"/>
  <c r="AG96" s="1"/>
  <c r="C93"/>
  <c r="AG93" s="1"/>
  <c r="C90"/>
  <c r="AG90" s="1"/>
  <c r="C87"/>
  <c r="AG87" s="1"/>
  <c r="C84"/>
  <c r="AG84" s="1"/>
  <c r="S79"/>
  <c r="S76"/>
  <c r="S77" s="1"/>
  <c r="S80"/>
  <c r="S73"/>
  <c r="S74" s="1"/>
  <c r="S70"/>
  <c r="T67"/>
  <c r="T68" s="1"/>
  <c r="U67"/>
  <c r="V67"/>
  <c r="V68" s="1"/>
  <c r="W67"/>
  <c r="W68" s="1"/>
  <c r="X67"/>
  <c r="X68" s="1"/>
  <c r="Y67"/>
  <c r="Y68" s="1"/>
  <c r="Z67"/>
  <c r="Z68" s="1"/>
  <c r="AA67"/>
  <c r="AA68" s="1"/>
  <c r="AB67"/>
  <c r="AB68" s="1"/>
  <c r="AC67"/>
  <c r="AC68" s="1"/>
  <c r="AD67"/>
  <c r="AD68" s="1"/>
  <c r="U68"/>
  <c r="S67"/>
  <c r="S68" s="1"/>
  <c r="T64"/>
  <c r="T65" s="1"/>
  <c r="U64"/>
  <c r="U65" s="1"/>
  <c r="V64"/>
  <c r="V65" s="1"/>
  <c r="W64"/>
  <c r="W65" s="1"/>
  <c r="X64"/>
  <c r="X65" s="1"/>
  <c r="Y64"/>
  <c r="Y65" s="1"/>
  <c r="Z64"/>
  <c r="Z65" s="1"/>
  <c r="AA64"/>
  <c r="AA65" s="1"/>
  <c r="AB64"/>
  <c r="AB65" s="1"/>
  <c r="AC64"/>
  <c r="AC65" s="1"/>
  <c r="AD64"/>
  <c r="AD65" s="1"/>
  <c r="S64"/>
  <c r="S61"/>
  <c r="S62" s="1"/>
  <c r="T61"/>
  <c r="T62" s="1"/>
  <c r="U61"/>
  <c r="U62" s="1"/>
  <c r="V61"/>
  <c r="V62" s="1"/>
  <c r="W61"/>
  <c r="W62" s="1"/>
  <c r="X61"/>
  <c r="X62" s="1"/>
  <c r="Y61"/>
  <c r="Y62" s="1"/>
  <c r="Z61"/>
  <c r="Z62" s="1"/>
  <c r="AA61"/>
  <c r="AA62" s="1"/>
  <c r="AB61"/>
  <c r="AB62" s="1"/>
  <c r="AC61"/>
  <c r="AC62" s="1"/>
  <c r="AD61"/>
  <c r="AD62" s="1"/>
  <c r="T58"/>
  <c r="T59" s="1"/>
  <c r="U58"/>
  <c r="U59" s="1"/>
  <c r="V58"/>
  <c r="V59" s="1"/>
  <c r="W58"/>
  <c r="W59" s="1"/>
  <c r="X58"/>
  <c r="X59" s="1"/>
  <c r="Y58"/>
  <c r="Y59" s="1"/>
  <c r="Z58"/>
  <c r="Z59" s="1"/>
  <c r="AA58"/>
  <c r="AA59" s="1"/>
  <c r="AB58"/>
  <c r="AB59" s="1"/>
  <c r="AC58"/>
  <c r="AC59" s="1"/>
  <c r="AD58"/>
  <c r="AD59" s="1"/>
  <c r="S58"/>
  <c r="C78"/>
  <c r="AG78" s="1"/>
  <c r="C75"/>
  <c r="AG75" s="1"/>
  <c r="C72"/>
  <c r="AG72" s="1"/>
  <c r="C69"/>
  <c r="AG69" s="1"/>
  <c r="C66"/>
  <c r="AG66" s="1"/>
  <c r="C63"/>
  <c r="AG63" s="1"/>
  <c r="C60"/>
  <c r="AG60" s="1"/>
  <c r="C57"/>
  <c r="AG57" s="1"/>
  <c r="T55"/>
  <c r="T56" s="1"/>
  <c r="U55"/>
  <c r="V55"/>
  <c r="V56" s="1"/>
  <c r="W55"/>
  <c r="W56" s="1"/>
  <c r="X55"/>
  <c r="X56" s="1"/>
  <c r="Y55"/>
  <c r="Y56" s="1"/>
  <c r="Z55"/>
  <c r="Z56" s="1"/>
  <c r="AA55"/>
  <c r="AA56" s="1"/>
  <c r="AB55"/>
  <c r="AB56" s="1"/>
  <c r="AC55"/>
  <c r="AC56" s="1"/>
  <c r="AD55"/>
  <c r="AD56" s="1"/>
  <c r="U56"/>
  <c r="S55"/>
  <c r="C54"/>
  <c r="AG54" s="1"/>
  <c r="T52"/>
  <c r="T53" s="1"/>
  <c r="U52"/>
  <c r="U53" s="1"/>
  <c r="V52"/>
  <c r="V53" s="1"/>
  <c r="W52"/>
  <c r="W53" s="1"/>
  <c r="X52"/>
  <c r="X53" s="1"/>
  <c r="Y52"/>
  <c r="Y53" s="1"/>
  <c r="Z52"/>
  <c r="Z53" s="1"/>
  <c r="AA52"/>
  <c r="AA53" s="1"/>
  <c r="AB52"/>
  <c r="AB53" s="1"/>
  <c r="AC52"/>
  <c r="AC53" s="1"/>
  <c r="AD52"/>
  <c r="AD53" s="1"/>
  <c r="S52"/>
  <c r="C51"/>
  <c r="AG51" s="1"/>
  <c r="T49"/>
  <c r="T50" s="1"/>
  <c r="U49"/>
  <c r="U50" s="1"/>
  <c r="V49"/>
  <c r="V50" s="1"/>
  <c r="W49"/>
  <c r="W50" s="1"/>
  <c r="X49"/>
  <c r="X50" s="1"/>
  <c r="Y49"/>
  <c r="Y50" s="1"/>
  <c r="Z49"/>
  <c r="Z50" s="1"/>
  <c r="AA49"/>
  <c r="AA50" s="1"/>
  <c r="AB49"/>
  <c r="AB50" s="1"/>
  <c r="AC49"/>
  <c r="AC50" s="1"/>
  <c r="AD49"/>
  <c r="AD50" s="1"/>
  <c r="S49"/>
  <c r="S50" s="1"/>
  <c r="C48"/>
  <c r="AG48" s="1"/>
  <c r="C45"/>
  <c r="AG45" s="1"/>
  <c r="C42"/>
  <c r="AG42" s="1"/>
  <c r="C39"/>
  <c r="AG39" s="1"/>
  <c r="C36"/>
  <c r="AG36" s="1"/>
  <c r="C33"/>
  <c r="AG33" s="1"/>
  <c r="C30"/>
  <c r="AG30" s="1"/>
  <c r="C27"/>
  <c r="AG27" s="1"/>
  <c r="C24"/>
  <c r="AG24" s="1"/>
  <c r="S16"/>
  <c r="S17" s="1"/>
  <c r="C21"/>
  <c r="AG21" s="1"/>
  <c r="C18"/>
  <c r="AG18" s="1"/>
  <c r="C15"/>
  <c r="AG15" s="1"/>
  <c r="T46"/>
  <c r="T47" s="1"/>
  <c r="U46"/>
  <c r="U47" s="1"/>
  <c r="V46"/>
  <c r="V47" s="1"/>
  <c r="W46"/>
  <c r="W47" s="1"/>
  <c r="X46"/>
  <c r="X47" s="1"/>
  <c r="Y46"/>
  <c r="Y47" s="1"/>
  <c r="Z46"/>
  <c r="Z47" s="1"/>
  <c r="AA46"/>
  <c r="AA47" s="1"/>
  <c r="AB46"/>
  <c r="AB47" s="1"/>
  <c r="AC46"/>
  <c r="AC47" s="1"/>
  <c r="AD46"/>
  <c r="AD47" s="1"/>
  <c r="S46"/>
  <c r="S47" s="1"/>
  <c r="T43"/>
  <c r="T44" s="1"/>
  <c r="U43"/>
  <c r="U44" s="1"/>
  <c r="V43"/>
  <c r="V44" s="1"/>
  <c r="W43"/>
  <c r="W44" s="1"/>
  <c r="X43"/>
  <c r="X44" s="1"/>
  <c r="Y43"/>
  <c r="Y44" s="1"/>
  <c r="Z43"/>
  <c r="Z44" s="1"/>
  <c r="AA43"/>
  <c r="AA44" s="1"/>
  <c r="AB43"/>
  <c r="AB44" s="1"/>
  <c r="AC43"/>
  <c r="AC44" s="1"/>
  <c r="AD43"/>
  <c r="AD44" s="1"/>
  <c r="S43"/>
  <c r="T40"/>
  <c r="T41" s="1"/>
  <c r="U40"/>
  <c r="U41" s="1"/>
  <c r="V40"/>
  <c r="V41" s="1"/>
  <c r="W40"/>
  <c r="W41" s="1"/>
  <c r="X40"/>
  <c r="X41" s="1"/>
  <c r="Y40"/>
  <c r="Y41" s="1"/>
  <c r="Z40"/>
  <c r="Z41" s="1"/>
  <c r="AA40"/>
  <c r="AA41" s="1"/>
  <c r="AB40"/>
  <c r="AB41" s="1"/>
  <c r="AC40"/>
  <c r="AC41" s="1"/>
  <c r="AD40"/>
  <c r="AD41" s="1"/>
  <c r="S40"/>
  <c r="S41" s="1"/>
  <c r="T37"/>
  <c r="T38" s="1"/>
  <c r="U37"/>
  <c r="U38" s="1"/>
  <c r="V37"/>
  <c r="V38" s="1"/>
  <c r="W37"/>
  <c r="W38" s="1"/>
  <c r="X37"/>
  <c r="X38" s="1"/>
  <c r="Y37"/>
  <c r="Y38" s="1"/>
  <c r="Z37"/>
  <c r="Z38" s="1"/>
  <c r="AA37"/>
  <c r="AA38" s="1"/>
  <c r="AB37"/>
  <c r="AB38" s="1"/>
  <c r="AC37"/>
  <c r="AC38" s="1"/>
  <c r="AD37"/>
  <c r="AD38" s="1"/>
  <c r="S37"/>
  <c r="S38" s="1"/>
  <c r="T34"/>
  <c r="T35" s="1"/>
  <c r="U34"/>
  <c r="U35" s="1"/>
  <c r="V34"/>
  <c r="V35" s="1"/>
  <c r="W34"/>
  <c r="W35" s="1"/>
  <c r="X34"/>
  <c r="X35" s="1"/>
  <c r="Y34"/>
  <c r="Y35" s="1"/>
  <c r="Z34"/>
  <c r="Z35" s="1"/>
  <c r="AA34"/>
  <c r="AA35" s="1"/>
  <c r="AB34"/>
  <c r="AB35" s="1"/>
  <c r="AC34"/>
  <c r="AC35" s="1"/>
  <c r="AD34"/>
  <c r="AD35" s="1"/>
  <c r="S34"/>
  <c r="S35" s="1"/>
  <c r="T31"/>
  <c r="T32" s="1"/>
  <c r="U31"/>
  <c r="U32" s="1"/>
  <c r="V31"/>
  <c r="V32" s="1"/>
  <c r="W31"/>
  <c r="W32" s="1"/>
  <c r="X31"/>
  <c r="X32" s="1"/>
  <c r="Y31"/>
  <c r="Y32" s="1"/>
  <c r="Z31"/>
  <c r="Z32" s="1"/>
  <c r="AA31"/>
  <c r="AA32" s="1"/>
  <c r="AB31"/>
  <c r="AB32" s="1"/>
  <c r="AC31"/>
  <c r="AC32" s="1"/>
  <c r="AD31"/>
  <c r="AD32" s="1"/>
  <c r="S31"/>
  <c r="S32" s="1"/>
  <c r="T28"/>
  <c r="T29" s="1"/>
  <c r="U28"/>
  <c r="U29" s="1"/>
  <c r="V28"/>
  <c r="V29" s="1"/>
  <c r="W28"/>
  <c r="W29" s="1"/>
  <c r="X28"/>
  <c r="X29" s="1"/>
  <c r="Y28"/>
  <c r="Y29" s="1"/>
  <c r="Z28"/>
  <c r="Z29" s="1"/>
  <c r="AA28"/>
  <c r="AA29" s="1"/>
  <c r="AB28"/>
  <c r="AB29" s="1"/>
  <c r="AC28"/>
  <c r="AC29" s="1"/>
  <c r="AD28"/>
  <c r="AD29" s="1"/>
  <c r="S28"/>
  <c r="S29" s="1"/>
  <c r="T25"/>
  <c r="T26" s="1"/>
  <c r="U25"/>
  <c r="U26" s="1"/>
  <c r="V25"/>
  <c r="V26" s="1"/>
  <c r="W25"/>
  <c r="W26" s="1"/>
  <c r="X25"/>
  <c r="X26" s="1"/>
  <c r="Y25"/>
  <c r="Y26" s="1"/>
  <c r="Z25"/>
  <c r="Z26" s="1"/>
  <c r="AA25"/>
  <c r="AA26" s="1"/>
  <c r="AB25"/>
  <c r="AB26" s="1"/>
  <c r="AC25"/>
  <c r="AC26" s="1"/>
  <c r="AD25"/>
  <c r="AD26" s="1"/>
  <c r="S25"/>
  <c r="S26" s="1"/>
  <c r="T22"/>
  <c r="T23" s="1"/>
  <c r="U22"/>
  <c r="U23" s="1"/>
  <c r="V22"/>
  <c r="V23" s="1"/>
  <c r="W22"/>
  <c r="W23" s="1"/>
  <c r="X22"/>
  <c r="X23" s="1"/>
  <c r="Y22"/>
  <c r="Y23" s="1"/>
  <c r="Z22"/>
  <c r="Z23" s="1"/>
  <c r="AA22"/>
  <c r="AA23" s="1"/>
  <c r="AB22"/>
  <c r="AB23" s="1"/>
  <c r="AC22"/>
  <c r="AC23" s="1"/>
  <c r="AD22"/>
  <c r="AD23" s="1"/>
  <c r="S22"/>
  <c r="S23" s="1"/>
  <c r="T19"/>
  <c r="T20" s="1"/>
  <c r="U19"/>
  <c r="U20" s="1"/>
  <c r="V19"/>
  <c r="V20" s="1"/>
  <c r="W19"/>
  <c r="W20" s="1"/>
  <c r="X19"/>
  <c r="X20" s="1"/>
  <c r="Y19"/>
  <c r="Y20" s="1"/>
  <c r="Z19"/>
  <c r="Z20" s="1"/>
  <c r="AA19"/>
  <c r="AA20" s="1"/>
  <c r="AB19"/>
  <c r="AB20" s="1"/>
  <c r="AC19"/>
  <c r="AC20" s="1"/>
  <c r="AD19"/>
  <c r="AD20" s="1"/>
  <c r="S19"/>
  <c r="S20" s="1"/>
  <c r="T16"/>
  <c r="T17" s="1"/>
  <c r="T14" s="1"/>
  <c r="U16"/>
  <c r="U17" s="1"/>
  <c r="U14" s="1"/>
  <c r="V16"/>
  <c r="V17" s="1"/>
  <c r="V14" s="1"/>
  <c r="W16"/>
  <c r="W17" s="1"/>
  <c r="W14" s="1"/>
  <c r="X16"/>
  <c r="X17" s="1"/>
  <c r="X14" s="1"/>
  <c r="Y16"/>
  <c r="Y17" s="1"/>
  <c r="Y14" s="1"/>
  <c r="Z16"/>
  <c r="Z17" s="1"/>
  <c r="Z14" s="1"/>
  <c r="AA16"/>
  <c r="AA17" s="1"/>
  <c r="AA14" s="1"/>
  <c r="AB16"/>
  <c r="AB17" s="1"/>
  <c r="AB14" s="1"/>
  <c r="AC16"/>
  <c r="AC17" s="1"/>
  <c r="AC14" s="1"/>
  <c r="AD16"/>
  <c r="AD17" s="1"/>
  <c r="AD14" s="1"/>
  <c r="R25" i="7"/>
  <c r="R26"/>
  <c r="R27"/>
  <c r="R28"/>
  <c r="R29"/>
  <c r="R9"/>
  <c r="R10"/>
  <c r="R11"/>
  <c r="R12"/>
  <c r="R13"/>
  <c r="R14"/>
  <c r="R15"/>
  <c r="R16"/>
  <c r="R17"/>
  <c r="R18"/>
  <c r="R19"/>
  <c r="R20"/>
  <c r="R21"/>
  <c r="R22"/>
  <c r="R23"/>
  <c r="R24"/>
  <c r="R8"/>
  <c r="O26"/>
  <c r="Q26" s="1"/>
  <c r="P26" s="1"/>
  <c r="C209" i="5" s="1"/>
  <c r="O27" i="7"/>
  <c r="Q27" s="1"/>
  <c r="P27" s="1"/>
  <c r="C212" i="5" s="1"/>
  <c r="O28" i="7"/>
  <c r="Q28" s="1"/>
  <c r="P28" s="1"/>
  <c r="C215" i="5" s="1"/>
  <c r="O29" i="7"/>
  <c r="Q29" s="1"/>
  <c r="P29" s="1"/>
  <c r="C218" i="5" s="1"/>
  <c r="O9" i="7"/>
  <c r="Q9" s="1"/>
  <c r="P9" s="1"/>
  <c r="C158" i="5" s="1"/>
  <c r="O10" i="7"/>
  <c r="Q10" s="1"/>
  <c r="P10" s="1"/>
  <c r="C161" i="5" s="1"/>
  <c r="O11" i="7"/>
  <c r="Q11" s="1"/>
  <c r="P11" s="1"/>
  <c r="C164" i="5" s="1"/>
  <c r="O12" i="7"/>
  <c r="Q12" s="1"/>
  <c r="P12" s="1"/>
  <c r="O13"/>
  <c r="Q13" s="1"/>
  <c r="P13" s="1"/>
  <c r="C170" i="5" s="1"/>
  <c r="O14" i="7"/>
  <c r="Q14" s="1"/>
  <c r="P14" s="1"/>
  <c r="C173" i="5" s="1"/>
  <c r="O15" i="7"/>
  <c r="Q15" s="1"/>
  <c r="P15" s="1"/>
  <c r="C176" i="5" s="1"/>
  <c r="O16" i="7"/>
  <c r="Q16" s="1"/>
  <c r="P16" s="1"/>
  <c r="C179" i="5" s="1"/>
  <c r="O17" i="7"/>
  <c r="Q17" s="1"/>
  <c r="P17" s="1"/>
  <c r="C182" i="5" s="1"/>
  <c r="O18" i="7"/>
  <c r="Q18" s="1"/>
  <c r="P18" s="1"/>
  <c r="C185" i="5" s="1"/>
  <c r="O19" i="7"/>
  <c r="Q19" s="1"/>
  <c r="P19" s="1"/>
  <c r="C188" i="5" s="1"/>
  <c r="O20" i="7"/>
  <c r="Q20" s="1"/>
  <c r="P20" s="1"/>
  <c r="C191" i="5" s="1"/>
  <c r="O21" i="7"/>
  <c r="Q21" s="1"/>
  <c r="P21" s="1"/>
  <c r="C194" i="5" s="1"/>
  <c r="O22" i="7"/>
  <c r="Q22" s="1"/>
  <c r="P22" s="1"/>
  <c r="C197" i="5" s="1"/>
  <c r="O23" i="7"/>
  <c r="Q23" s="1"/>
  <c r="P23" s="1"/>
  <c r="C200" i="5" s="1"/>
  <c r="O24" i="7"/>
  <c r="Q24" s="1"/>
  <c r="P24" s="1"/>
  <c r="C203" i="5" s="1"/>
  <c r="O25" i="7"/>
  <c r="Q25" s="1"/>
  <c r="P25" s="1"/>
  <c r="C206" i="5" s="1"/>
  <c r="O8" i="7"/>
  <c r="Q8" s="1"/>
  <c r="Q30" s="1"/>
  <c r="J27"/>
  <c r="L27" s="1"/>
  <c r="K27" s="1"/>
  <c r="C143" i="5" s="1"/>
  <c r="J28" i="7"/>
  <c r="L28" s="1"/>
  <c r="K28" s="1"/>
  <c r="C146" i="5" s="1"/>
  <c r="J29" i="7"/>
  <c r="L29" s="1"/>
  <c r="K29" s="1"/>
  <c r="C149" i="5" s="1"/>
  <c r="J9" i="7"/>
  <c r="L9" s="1"/>
  <c r="K9" s="1"/>
  <c r="C89" i="5" s="1"/>
  <c r="J10" i="7"/>
  <c r="L10" s="1"/>
  <c r="K10" s="1"/>
  <c r="C92" i="5" s="1"/>
  <c r="J11" i="7"/>
  <c r="L11" s="1"/>
  <c r="K11" s="1"/>
  <c r="C95" i="5" s="1"/>
  <c r="J12" i="7"/>
  <c r="L12" s="1"/>
  <c r="K12" s="1"/>
  <c r="C98" i="5" s="1"/>
  <c r="J13" i="7"/>
  <c r="L13" s="1"/>
  <c r="K13" s="1"/>
  <c r="C101" i="5" s="1"/>
  <c r="J14" i="7"/>
  <c r="L14" s="1"/>
  <c r="K14" s="1"/>
  <c r="C104" i="5" s="1"/>
  <c r="J15" i="7"/>
  <c r="L15" s="1"/>
  <c r="K15" s="1"/>
  <c r="C107" i="5" s="1"/>
  <c r="J16" i="7"/>
  <c r="L16" s="1"/>
  <c r="K16" s="1"/>
  <c r="C110" i="5" s="1"/>
  <c r="J17" i="7"/>
  <c r="L17" s="1"/>
  <c r="K17" s="1"/>
  <c r="C113" i="5" s="1"/>
  <c r="J18" i="7"/>
  <c r="L18" s="1"/>
  <c r="K18" s="1"/>
  <c r="C116" i="5" s="1"/>
  <c r="J19" i="7"/>
  <c r="L19" s="1"/>
  <c r="K19" s="1"/>
  <c r="C119" i="5" s="1"/>
  <c r="J20" i="7"/>
  <c r="L20" s="1"/>
  <c r="K20" s="1"/>
  <c r="C122" i="5" s="1"/>
  <c r="J21" i="7"/>
  <c r="L21" s="1"/>
  <c r="K21" s="1"/>
  <c r="C125" i="5" s="1"/>
  <c r="J22" i="7"/>
  <c r="L22" s="1"/>
  <c r="K22" s="1"/>
  <c r="C128" i="5" s="1"/>
  <c r="J23" i="7"/>
  <c r="L23" s="1"/>
  <c r="K23" s="1"/>
  <c r="C131" i="5" s="1"/>
  <c r="J24" i="7"/>
  <c r="L24" s="1"/>
  <c r="K24" s="1"/>
  <c r="C134" i="5" s="1"/>
  <c r="J25" i="7"/>
  <c r="L25" s="1"/>
  <c r="K25" s="1"/>
  <c r="C137" i="5" s="1"/>
  <c r="J26" i="7"/>
  <c r="L26" s="1"/>
  <c r="K26" s="1"/>
  <c r="C140" i="5" s="1"/>
  <c r="J8" i="7"/>
  <c r="C85" i="5" s="1"/>
  <c r="C30" i="7"/>
  <c r="C12" i="5" s="1"/>
  <c r="AG12" s="1"/>
  <c r="E23" i="7"/>
  <c r="G23" s="1"/>
  <c r="F23" s="1"/>
  <c r="C62" i="5" s="1"/>
  <c r="E24" i="7"/>
  <c r="G24" s="1"/>
  <c r="F24" s="1"/>
  <c r="C65" i="5" s="1"/>
  <c r="E25" i="7"/>
  <c r="G25" s="1"/>
  <c r="F25" s="1"/>
  <c r="C68" i="5" s="1"/>
  <c r="E26" i="7"/>
  <c r="G26" s="1"/>
  <c r="U26" s="1"/>
  <c r="E27"/>
  <c r="G27" s="1"/>
  <c r="F27" s="1"/>
  <c r="C74" i="5" s="1"/>
  <c r="E28" i="7"/>
  <c r="G28" s="1"/>
  <c r="E29"/>
  <c r="G29" s="1"/>
  <c r="F29" s="1"/>
  <c r="C80" i="5" s="1"/>
  <c r="E9" i="7"/>
  <c r="G9" s="1"/>
  <c r="F9" s="1"/>
  <c r="C20" i="5" s="1"/>
  <c r="E10" i="7"/>
  <c r="G10" s="1"/>
  <c r="F10" s="1"/>
  <c r="C23" i="5" s="1"/>
  <c r="E11" i="7"/>
  <c r="G11" s="1"/>
  <c r="F11" s="1"/>
  <c r="C26" i="5" s="1"/>
  <c r="E12" i="7"/>
  <c r="G12" s="1"/>
  <c r="F12" s="1"/>
  <c r="C29" i="5" s="1"/>
  <c r="E13" i="7"/>
  <c r="G13" s="1"/>
  <c r="F13" s="1"/>
  <c r="C32" i="5" s="1"/>
  <c r="E14" i="7"/>
  <c r="G14" s="1"/>
  <c r="F14" s="1"/>
  <c r="C35" i="5" s="1"/>
  <c r="E15" i="7"/>
  <c r="G15" s="1"/>
  <c r="F15" s="1"/>
  <c r="C38" i="5" s="1"/>
  <c r="E16" i="7"/>
  <c r="G16" s="1"/>
  <c r="F16" s="1"/>
  <c r="C41" i="5" s="1"/>
  <c r="E17" i="7"/>
  <c r="G17" s="1"/>
  <c r="F17" s="1"/>
  <c r="C44" i="5" s="1"/>
  <c r="E18" i="7"/>
  <c r="G18" s="1"/>
  <c r="F18" s="1"/>
  <c r="C47" i="5" s="1"/>
  <c r="E19" i="7"/>
  <c r="G19" s="1"/>
  <c r="F19" s="1"/>
  <c r="C50" i="5" s="1"/>
  <c r="E20" i="7"/>
  <c r="G20" s="1"/>
  <c r="F20" s="1"/>
  <c r="C53" i="5" s="1"/>
  <c r="E21" i="7"/>
  <c r="G21" s="1"/>
  <c r="F21" s="1"/>
  <c r="C56" i="5" s="1"/>
  <c r="E22" i="7"/>
  <c r="G22" s="1"/>
  <c r="F22" s="1"/>
  <c r="E8"/>
  <c r="H30"/>
  <c r="C81" i="5" s="1"/>
  <c r="M30" i="7"/>
  <c r="C150" i="5" s="1"/>
  <c r="Q39" i="7" l="1"/>
  <c r="P39" s="1"/>
  <c r="C263" i="5" s="1"/>
  <c r="Q38" i="7"/>
  <c r="C253" i="5"/>
  <c r="C250"/>
  <c r="AG250"/>
  <c r="L38" i="7"/>
  <c r="AF254" i="5"/>
  <c r="AG254" s="1"/>
  <c r="AF253"/>
  <c r="AG253" s="1"/>
  <c r="AF243"/>
  <c r="AG243" s="1"/>
  <c r="AF251"/>
  <c r="AG251" s="1"/>
  <c r="AF245"/>
  <c r="AF247"/>
  <c r="AG247" s="1"/>
  <c r="AF248"/>
  <c r="AF242"/>
  <c r="AF241"/>
  <c r="AG241" s="1"/>
  <c r="AF239"/>
  <c r="AF236"/>
  <c r="AF238"/>
  <c r="AG238" s="1"/>
  <c r="AF235"/>
  <c r="AG235" s="1"/>
  <c r="AB255"/>
  <c r="AB228" s="1"/>
  <c r="Z255"/>
  <c r="Z228" s="1"/>
  <c r="X255"/>
  <c r="X228" s="1"/>
  <c r="V255"/>
  <c r="V228" s="1"/>
  <c r="T255"/>
  <c r="T228" s="1"/>
  <c r="AD255"/>
  <c r="AD228" s="1"/>
  <c r="AD259"/>
  <c r="AB259"/>
  <c r="AB260" s="1"/>
  <c r="AB257" s="1"/>
  <c r="X259"/>
  <c r="V259"/>
  <c r="V262"/>
  <c r="V263" s="1"/>
  <c r="AD265"/>
  <c r="AD266" s="1"/>
  <c r="AB265"/>
  <c r="AB266" s="1"/>
  <c r="Z265"/>
  <c r="Z266" s="1"/>
  <c r="X265"/>
  <c r="X266" s="1"/>
  <c r="V265"/>
  <c r="V266" s="1"/>
  <c r="T265"/>
  <c r="T266" s="1"/>
  <c r="T257" s="1"/>
  <c r="W263"/>
  <c r="Y263"/>
  <c r="AA263"/>
  <c r="AC263"/>
  <c r="S255"/>
  <c r="AC255"/>
  <c r="AC228" s="1"/>
  <c r="AA255"/>
  <c r="AA228" s="1"/>
  <c r="Y255"/>
  <c r="Y228" s="1"/>
  <c r="W255"/>
  <c r="W228" s="1"/>
  <c r="U255"/>
  <c r="U228" s="1"/>
  <c r="AC259"/>
  <c r="AC260" s="1"/>
  <c r="AA259"/>
  <c r="Y259"/>
  <c r="Y260" s="1"/>
  <c r="Y257" s="1"/>
  <c r="W259"/>
  <c r="U259"/>
  <c r="U260" s="1"/>
  <c r="U257" s="1"/>
  <c r="AD262"/>
  <c r="AD263" s="1"/>
  <c r="Z262"/>
  <c r="Z256" s="1"/>
  <c r="X262"/>
  <c r="X263" s="1"/>
  <c r="S265"/>
  <c r="S266" s="1"/>
  <c r="S257" s="1"/>
  <c r="AC265"/>
  <c r="AC266" s="1"/>
  <c r="AA265"/>
  <c r="AA266" s="1"/>
  <c r="Y265"/>
  <c r="Y266" s="1"/>
  <c r="W265"/>
  <c r="W266" s="1"/>
  <c r="U265"/>
  <c r="U266" s="1"/>
  <c r="T256"/>
  <c r="T244"/>
  <c r="S228"/>
  <c r="S244"/>
  <c r="AF244" s="1"/>
  <c r="S232"/>
  <c r="T233"/>
  <c r="S233"/>
  <c r="T232"/>
  <c r="V232"/>
  <c r="X83"/>
  <c r="S150"/>
  <c r="AC152"/>
  <c r="AC151"/>
  <c r="U151"/>
  <c r="AC150"/>
  <c r="AA150"/>
  <c r="Y150"/>
  <c r="W150"/>
  <c r="U150"/>
  <c r="Q221"/>
  <c r="O221"/>
  <c r="M221"/>
  <c r="K221"/>
  <c r="I221"/>
  <c r="G221"/>
  <c r="E221"/>
  <c r="S82"/>
  <c r="W83"/>
  <c r="U152"/>
  <c r="AA152"/>
  <c r="W152"/>
  <c r="Y152"/>
  <c r="AD155"/>
  <c r="AD152" s="1"/>
  <c r="AD151"/>
  <c r="AB155"/>
  <c r="AB152" s="1"/>
  <c r="AB151"/>
  <c r="Z155"/>
  <c r="Z152" s="1"/>
  <c r="Z151"/>
  <c r="X155"/>
  <c r="X152" s="1"/>
  <c r="X220" s="1"/>
  <c r="X151"/>
  <c r="X82" s="1"/>
  <c r="X13" s="1"/>
  <c r="V155"/>
  <c r="V152" s="1"/>
  <c r="V151"/>
  <c r="T155"/>
  <c r="T152" s="1"/>
  <c r="T151"/>
  <c r="AF154"/>
  <c r="AC81"/>
  <c r="AA81"/>
  <c r="Y81"/>
  <c r="W81"/>
  <c r="U81"/>
  <c r="S151"/>
  <c r="AA151"/>
  <c r="Y151"/>
  <c r="W151"/>
  <c r="W82" s="1"/>
  <c r="W13" s="1"/>
  <c r="AD150"/>
  <c r="AB150"/>
  <c r="Z150"/>
  <c r="X150"/>
  <c r="V150"/>
  <c r="T150"/>
  <c r="AF150" s="1"/>
  <c r="AG150" s="1"/>
  <c r="AF70"/>
  <c r="AF112"/>
  <c r="AD121"/>
  <c r="AD122" s="1"/>
  <c r="Z121"/>
  <c r="Z122" s="1"/>
  <c r="AF122" s="1"/>
  <c r="AG122" s="1"/>
  <c r="V121"/>
  <c r="V122" s="1"/>
  <c r="AF120"/>
  <c r="AF195"/>
  <c r="AF171"/>
  <c r="AG153"/>
  <c r="C9"/>
  <c r="T81"/>
  <c r="S81"/>
  <c r="S13"/>
  <c r="AF151"/>
  <c r="J41" i="7"/>
  <c r="C244" i="5" s="1"/>
  <c r="S40" i="7"/>
  <c r="S39"/>
  <c r="S38"/>
  <c r="AF213" i="5"/>
  <c r="AG213" s="1"/>
  <c r="AF201"/>
  <c r="AF189"/>
  <c r="AF177"/>
  <c r="AF165"/>
  <c r="AG165" s="1"/>
  <c r="Q41" i="7"/>
  <c r="P38"/>
  <c r="G39"/>
  <c r="E41"/>
  <c r="C232" i="5" s="1"/>
  <c r="O41" i="7"/>
  <c r="C256" i="5" s="1"/>
  <c r="G38" i="7"/>
  <c r="G40"/>
  <c r="R30"/>
  <c r="S8"/>
  <c r="AC85" i="5" s="1"/>
  <c r="U28" i="7"/>
  <c r="AF115" i="5"/>
  <c r="AF216"/>
  <c r="AG216" s="1"/>
  <c r="AF210"/>
  <c r="AG210" s="1"/>
  <c r="AF204"/>
  <c r="AG204" s="1"/>
  <c r="AF198"/>
  <c r="AG198" s="1"/>
  <c r="AF192"/>
  <c r="AG192" s="1"/>
  <c r="AF186"/>
  <c r="AG186" s="1"/>
  <c r="AF180"/>
  <c r="AG180" s="1"/>
  <c r="AF174"/>
  <c r="AF168"/>
  <c r="AF162"/>
  <c r="AF156"/>
  <c r="AF155"/>
  <c r="C43"/>
  <c r="C76"/>
  <c r="C88"/>
  <c r="C100"/>
  <c r="C106"/>
  <c r="C148"/>
  <c r="AB85"/>
  <c r="T85"/>
  <c r="C157"/>
  <c r="C163"/>
  <c r="C169"/>
  <c r="C190"/>
  <c r="C196"/>
  <c r="C208"/>
  <c r="C214"/>
  <c r="P8" i="7"/>
  <c r="C67" i="5"/>
  <c r="C73"/>
  <c r="C139"/>
  <c r="AA85"/>
  <c r="Y85"/>
  <c r="AG177"/>
  <c r="AG171"/>
  <c r="AG159"/>
  <c r="C154"/>
  <c r="C160"/>
  <c r="C181"/>
  <c r="C187"/>
  <c r="C193"/>
  <c r="C199"/>
  <c r="C205"/>
  <c r="C211"/>
  <c r="C217"/>
  <c r="S113"/>
  <c r="AF113" s="1"/>
  <c r="AG113" s="1"/>
  <c r="AF139"/>
  <c r="AF124"/>
  <c r="S125"/>
  <c r="AF127"/>
  <c r="AF110"/>
  <c r="AF104"/>
  <c r="AF98"/>
  <c r="AF92"/>
  <c r="AF91"/>
  <c r="AF97"/>
  <c r="AF103"/>
  <c r="AF109"/>
  <c r="AG109" s="1"/>
  <c r="AF119"/>
  <c r="AF50"/>
  <c r="AF55"/>
  <c r="AG107"/>
  <c r="AF145"/>
  <c r="AG174"/>
  <c r="AG168"/>
  <c r="AG162"/>
  <c r="AG156"/>
  <c r="AG154"/>
  <c r="AF17"/>
  <c r="AF23"/>
  <c r="AG23" s="1"/>
  <c r="AF26"/>
  <c r="AG26" s="1"/>
  <c r="AF29"/>
  <c r="AG29" s="1"/>
  <c r="AF32"/>
  <c r="AG32" s="1"/>
  <c r="AF35"/>
  <c r="AG35" s="1"/>
  <c r="AF38"/>
  <c r="AG38" s="1"/>
  <c r="AF41"/>
  <c r="AF43"/>
  <c r="AG43" s="1"/>
  <c r="AF47"/>
  <c r="AF68"/>
  <c r="AG68" s="1"/>
  <c r="AF74"/>
  <c r="AG74" s="1"/>
  <c r="AF77"/>
  <c r="S146"/>
  <c r="S140"/>
  <c r="AF140" s="1"/>
  <c r="AG140" s="1"/>
  <c r="S128"/>
  <c r="AF128" s="1"/>
  <c r="AG128" s="1"/>
  <c r="AF148"/>
  <c r="AG148" s="1"/>
  <c r="AF123"/>
  <c r="AG123" s="1"/>
  <c r="AF126"/>
  <c r="AG126" s="1"/>
  <c r="AF129"/>
  <c r="AG129" s="1"/>
  <c r="AF132"/>
  <c r="AG132" s="1"/>
  <c r="AF135"/>
  <c r="AG135" s="1"/>
  <c r="AF138"/>
  <c r="AG138" s="1"/>
  <c r="AF141"/>
  <c r="AG141" s="1"/>
  <c r="AF144"/>
  <c r="AG144" s="1"/>
  <c r="AG207"/>
  <c r="AG201"/>
  <c r="AG195"/>
  <c r="AG189"/>
  <c r="AG183"/>
  <c r="AF16"/>
  <c r="AG50"/>
  <c r="AG101"/>
  <c r="AG89"/>
  <c r="AG100"/>
  <c r="AG106"/>
  <c r="AG139"/>
  <c r="AG120"/>
  <c r="AG47"/>
  <c r="AF20"/>
  <c r="AG20" s="1"/>
  <c r="C112"/>
  <c r="AG112" s="1"/>
  <c r="C109"/>
  <c r="AG110"/>
  <c r="AG41"/>
  <c r="C40"/>
  <c r="AF149"/>
  <c r="AG149" s="1"/>
  <c r="S215"/>
  <c r="AF215" s="1"/>
  <c r="AG215" s="1"/>
  <c r="AF214"/>
  <c r="AG214" s="1"/>
  <c r="S209"/>
  <c r="AF209" s="1"/>
  <c r="AG209" s="1"/>
  <c r="AF208"/>
  <c r="AG208" s="1"/>
  <c r="S203"/>
  <c r="AF203" s="1"/>
  <c r="AG203" s="1"/>
  <c r="AF202"/>
  <c r="S197"/>
  <c r="AF197" s="1"/>
  <c r="AG197" s="1"/>
  <c r="AF196"/>
  <c r="AG196" s="1"/>
  <c r="S191"/>
  <c r="AF191" s="1"/>
  <c r="AG191" s="1"/>
  <c r="AF190"/>
  <c r="AG190" s="1"/>
  <c r="S185"/>
  <c r="AF185" s="1"/>
  <c r="AG185" s="1"/>
  <c r="AF184"/>
  <c r="S179"/>
  <c r="AF179" s="1"/>
  <c r="AG179" s="1"/>
  <c r="AF178"/>
  <c r="AG178" s="1"/>
  <c r="S173"/>
  <c r="AF173" s="1"/>
  <c r="AG173" s="1"/>
  <c r="AF172"/>
  <c r="S167"/>
  <c r="AF167" s="1"/>
  <c r="AF166"/>
  <c r="S161"/>
  <c r="AF161" s="1"/>
  <c r="AG161" s="1"/>
  <c r="AF160"/>
  <c r="AG160" s="1"/>
  <c r="AF62"/>
  <c r="AG62" s="1"/>
  <c r="AF146"/>
  <c r="AG146" s="1"/>
  <c r="AG95"/>
  <c r="AF134"/>
  <c r="AG134" s="1"/>
  <c r="AF88"/>
  <c r="AG88" s="1"/>
  <c r="AF76"/>
  <c r="AG76" s="1"/>
  <c r="AF46"/>
  <c r="AF40"/>
  <c r="AG40" s="1"/>
  <c r="AF34"/>
  <c r="AF28"/>
  <c r="AF22"/>
  <c r="S44"/>
  <c r="AF44" s="1"/>
  <c r="AG44" s="1"/>
  <c r="AF52"/>
  <c r="AF58"/>
  <c r="AF64"/>
  <c r="AF80"/>
  <c r="AG80" s="1"/>
  <c r="AF79"/>
  <c r="AF143"/>
  <c r="AG143" s="1"/>
  <c r="AF137"/>
  <c r="AG137" s="1"/>
  <c r="AF125"/>
  <c r="AG125" s="1"/>
  <c r="S116"/>
  <c r="AF116" s="1"/>
  <c r="AG116" s="1"/>
  <c r="AG104"/>
  <c r="AG98"/>
  <c r="AG92"/>
  <c r="AG119"/>
  <c r="AF131"/>
  <c r="AG131" s="1"/>
  <c r="AF136"/>
  <c r="AF142"/>
  <c r="AF73"/>
  <c r="AG73" s="1"/>
  <c r="AF67"/>
  <c r="AG67" s="1"/>
  <c r="AF49"/>
  <c r="AF37"/>
  <c r="AF31"/>
  <c r="AF25"/>
  <c r="AF19"/>
  <c r="C202"/>
  <c r="C184"/>
  <c r="C175"/>
  <c r="C172"/>
  <c r="C167"/>
  <c r="P30" i="7"/>
  <c r="C152" i="5" s="1"/>
  <c r="C166"/>
  <c r="S218"/>
  <c r="AF218" s="1"/>
  <c r="AG218" s="1"/>
  <c r="AF217"/>
  <c r="AG217" s="1"/>
  <c r="S206"/>
  <c r="AF206" s="1"/>
  <c r="AG206" s="1"/>
  <c r="AF205"/>
  <c r="AG205" s="1"/>
  <c r="S194"/>
  <c r="AF194" s="1"/>
  <c r="AG194" s="1"/>
  <c r="AF193"/>
  <c r="AG193" s="1"/>
  <c r="S182"/>
  <c r="AF182" s="1"/>
  <c r="AG182" s="1"/>
  <c r="AF181"/>
  <c r="AG181" s="1"/>
  <c r="S170"/>
  <c r="AF170" s="1"/>
  <c r="AG170" s="1"/>
  <c r="AF169"/>
  <c r="AG169" s="1"/>
  <c r="S158"/>
  <c r="AF158" s="1"/>
  <c r="AG158" s="1"/>
  <c r="AF157"/>
  <c r="AG157" s="1"/>
  <c r="S212"/>
  <c r="AF211"/>
  <c r="AG211" s="1"/>
  <c r="S200"/>
  <c r="AF200" s="1"/>
  <c r="AG200" s="1"/>
  <c r="AF199"/>
  <c r="AG199" s="1"/>
  <c r="S188"/>
  <c r="AF188" s="1"/>
  <c r="AG188" s="1"/>
  <c r="AF187"/>
  <c r="AG187" s="1"/>
  <c r="S176"/>
  <c r="AF176" s="1"/>
  <c r="AG176" s="1"/>
  <c r="AF175"/>
  <c r="AG175" s="1"/>
  <c r="S164"/>
  <c r="AF164" s="1"/>
  <c r="AG164" s="1"/>
  <c r="AF163"/>
  <c r="AG163" s="1"/>
  <c r="AF133"/>
  <c r="C133"/>
  <c r="C130"/>
  <c r="AF130"/>
  <c r="C127"/>
  <c r="AG127" s="1"/>
  <c r="C124"/>
  <c r="C121"/>
  <c r="C118"/>
  <c r="AF118"/>
  <c r="C115"/>
  <c r="J30" i="7"/>
  <c r="C82" i="5" s="1"/>
  <c r="C103"/>
  <c r="AG103" s="1"/>
  <c r="C97"/>
  <c r="C94"/>
  <c r="AG94" s="1"/>
  <c r="C91"/>
  <c r="AG91" s="1"/>
  <c r="C79"/>
  <c r="C145"/>
  <c r="AG145" s="1"/>
  <c r="C142"/>
  <c r="C70"/>
  <c r="AG70" s="1"/>
  <c r="S71"/>
  <c r="AF71" s="1"/>
  <c r="C136"/>
  <c r="C64"/>
  <c r="S65"/>
  <c r="AF65" s="1"/>
  <c r="AG65" s="1"/>
  <c r="C59"/>
  <c r="C61"/>
  <c r="AF61"/>
  <c r="C58"/>
  <c r="S59"/>
  <c r="AF59" s="1"/>
  <c r="AG59" s="1"/>
  <c r="S56"/>
  <c r="AF56" s="1"/>
  <c r="AG56" s="1"/>
  <c r="C55"/>
  <c r="AG55" s="1"/>
  <c r="C52"/>
  <c r="S53"/>
  <c r="AF53" s="1"/>
  <c r="AG53" s="1"/>
  <c r="C49"/>
  <c r="C46"/>
  <c r="C37"/>
  <c r="C34"/>
  <c r="C31"/>
  <c r="C28"/>
  <c r="C25"/>
  <c r="C22"/>
  <c r="C19"/>
  <c r="C16"/>
  <c r="O30" i="7"/>
  <c r="C151" i="5" s="1"/>
  <c r="AG151" s="1"/>
  <c r="U24" i="7"/>
  <c r="S23"/>
  <c r="U22"/>
  <c r="S21"/>
  <c r="U20"/>
  <c r="S19"/>
  <c r="U18"/>
  <c r="S17"/>
  <c r="U16"/>
  <c r="S15"/>
  <c r="U14"/>
  <c r="S13"/>
  <c r="U12"/>
  <c r="S11"/>
  <c r="U10"/>
  <c r="S9"/>
  <c r="U29"/>
  <c r="S28"/>
  <c r="T28" s="1"/>
  <c r="U27"/>
  <c r="S26"/>
  <c r="T26" s="1"/>
  <c r="U25"/>
  <c r="F28"/>
  <c r="C77" i="5" s="1"/>
  <c r="F26" i="7"/>
  <c r="C71" i="5" s="1"/>
  <c r="L8" i="7"/>
  <c r="V85" i="5" s="1"/>
  <c r="S24" i="7"/>
  <c r="U23"/>
  <c r="T23" s="1"/>
  <c r="S22"/>
  <c r="U21"/>
  <c r="T21" s="1"/>
  <c r="S20"/>
  <c r="U19"/>
  <c r="T19" s="1"/>
  <c r="S18"/>
  <c r="U17"/>
  <c r="T17" s="1"/>
  <c r="S16"/>
  <c r="U15"/>
  <c r="T15" s="1"/>
  <c r="S14"/>
  <c r="U13"/>
  <c r="T13" s="1"/>
  <c r="S12"/>
  <c r="U11"/>
  <c r="T11" s="1"/>
  <c r="S10"/>
  <c r="U9"/>
  <c r="T9" s="1"/>
  <c r="S29"/>
  <c r="S27"/>
  <c r="S25"/>
  <c r="E30"/>
  <c r="C13" i="5" s="1"/>
  <c r="G8" i="7"/>
  <c r="W11" i="5"/>
  <c r="X11"/>
  <c r="D11"/>
  <c r="E11"/>
  <c r="F11"/>
  <c r="G11"/>
  <c r="H11"/>
  <c r="I11"/>
  <c r="J11"/>
  <c r="K11"/>
  <c r="L11"/>
  <c r="M11"/>
  <c r="N11"/>
  <c r="O11"/>
  <c r="P11"/>
  <c r="Q11"/>
  <c r="R11"/>
  <c r="D10"/>
  <c r="E10"/>
  <c r="F10"/>
  <c r="G10"/>
  <c r="H10"/>
  <c r="I10"/>
  <c r="J10"/>
  <c r="K10"/>
  <c r="L10"/>
  <c r="M10"/>
  <c r="N10"/>
  <c r="O10"/>
  <c r="P10"/>
  <c r="Q10"/>
  <c r="R10"/>
  <c r="D9"/>
  <c r="E9"/>
  <c r="F9"/>
  <c r="G9"/>
  <c r="H9"/>
  <c r="I9"/>
  <c r="J9"/>
  <c r="K9"/>
  <c r="L9"/>
  <c r="M9"/>
  <c r="N9"/>
  <c r="O9"/>
  <c r="P9"/>
  <c r="Q9"/>
  <c r="R9"/>
  <c r="T9"/>
  <c r="U9"/>
  <c r="V9"/>
  <c r="W9"/>
  <c r="X9"/>
  <c r="Y9"/>
  <c r="Z9"/>
  <c r="AA9"/>
  <c r="AB9"/>
  <c r="AC9"/>
  <c r="AD9"/>
  <c r="C267" l="1"/>
  <c r="AC257"/>
  <c r="AF262"/>
  <c r="AG262" s="1"/>
  <c r="P41" i="7"/>
  <c r="C257" i="5" s="1"/>
  <c r="C260"/>
  <c r="AF259"/>
  <c r="AG259" s="1"/>
  <c r="AG244"/>
  <c r="AF228"/>
  <c r="AG228" s="1"/>
  <c r="AF255"/>
  <c r="AG255" s="1"/>
  <c r="AF233"/>
  <c r="T268"/>
  <c r="AF232"/>
  <c r="AG232" s="1"/>
  <c r="AG124"/>
  <c r="AF121"/>
  <c r="AG121" s="1"/>
  <c r="C10"/>
  <c r="AG115"/>
  <c r="AG97"/>
  <c r="U268"/>
  <c r="U230"/>
  <c r="Y268"/>
  <c r="Y230"/>
  <c r="AC268"/>
  <c r="AC230"/>
  <c r="AB268"/>
  <c r="AB230"/>
  <c r="S268"/>
  <c r="S256"/>
  <c r="W256"/>
  <c r="AA256"/>
  <c r="X256"/>
  <c r="AD256"/>
  <c r="Z263"/>
  <c r="Z257" s="1"/>
  <c r="X260"/>
  <c r="X257" s="1"/>
  <c r="Z267"/>
  <c r="Z229"/>
  <c r="T230"/>
  <c r="U256"/>
  <c r="Y256"/>
  <c r="AC256"/>
  <c r="AA260"/>
  <c r="AA257" s="1"/>
  <c r="W260"/>
  <c r="W257" s="1"/>
  <c r="V256"/>
  <c r="AB256"/>
  <c r="AD260"/>
  <c r="AD257" s="1"/>
  <c r="V260"/>
  <c r="V257" s="1"/>
  <c r="S229"/>
  <c r="S230"/>
  <c r="T229"/>
  <c r="T267"/>
  <c r="T269" s="1"/>
  <c r="V267"/>
  <c r="V229"/>
  <c r="W220"/>
  <c r="W219"/>
  <c r="W10"/>
  <c r="X219"/>
  <c r="X221" s="1"/>
  <c r="X10"/>
  <c r="Y86"/>
  <c r="Y83" s="1"/>
  <c r="Y82"/>
  <c r="Y13" s="1"/>
  <c r="AB86"/>
  <c r="AB83" s="1"/>
  <c r="AB82"/>
  <c r="AB13" s="1"/>
  <c r="AF81"/>
  <c r="AG81" s="1"/>
  <c r="S9"/>
  <c r="S152"/>
  <c r="AF152" s="1"/>
  <c r="S83"/>
  <c r="S14"/>
  <c r="V86"/>
  <c r="V83" s="1"/>
  <c r="V82"/>
  <c r="V13" s="1"/>
  <c r="AA86"/>
  <c r="AA83" s="1"/>
  <c r="AA82"/>
  <c r="AA13" s="1"/>
  <c r="T86"/>
  <c r="T83" s="1"/>
  <c r="T82"/>
  <c r="T13" s="1"/>
  <c r="AC86"/>
  <c r="AC83" s="1"/>
  <c r="AC82"/>
  <c r="AC13" s="1"/>
  <c r="AG152"/>
  <c r="AG16"/>
  <c r="S41" i="7"/>
  <c r="C229" i="5" s="1"/>
  <c r="U38" i="7"/>
  <c r="G41"/>
  <c r="F38"/>
  <c r="C236" i="5" s="1"/>
  <c r="AG236" s="1"/>
  <c r="K38" i="7"/>
  <c r="L41"/>
  <c r="U40"/>
  <c r="T40" s="1"/>
  <c r="F40"/>
  <c r="C242" i="5" s="1"/>
  <c r="AG242" s="1"/>
  <c r="F39" i="7"/>
  <c r="C239" i="5" s="1"/>
  <c r="AG239" s="1"/>
  <c r="U39" i="7"/>
  <c r="T39" s="1"/>
  <c r="AG77" i="5"/>
  <c r="C155"/>
  <c r="AG155" s="1"/>
  <c r="Z85"/>
  <c r="AG61"/>
  <c r="AG130"/>
  <c r="T16" i="7"/>
  <c r="C219" i="5"/>
  <c r="AG118"/>
  <c r="AG133"/>
  <c r="AG19"/>
  <c r="AG31"/>
  <c r="AG49"/>
  <c r="AG136"/>
  <c r="AG79"/>
  <c r="AG58"/>
  <c r="AG28"/>
  <c r="AG166"/>
  <c r="AG172"/>
  <c r="AG184"/>
  <c r="AG202"/>
  <c r="AG71"/>
  <c r="AG25"/>
  <c r="AG37"/>
  <c r="AG142"/>
  <c r="AG64"/>
  <c r="AG52"/>
  <c r="AG22"/>
  <c r="AG34"/>
  <c r="AG46"/>
  <c r="AG167"/>
  <c r="T29" i="7"/>
  <c r="T27"/>
  <c r="T25"/>
  <c r="T24"/>
  <c r="T22"/>
  <c r="T20"/>
  <c r="T18"/>
  <c r="T14"/>
  <c r="T12"/>
  <c r="T10"/>
  <c r="S30"/>
  <c r="K8"/>
  <c r="L30"/>
  <c r="G30"/>
  <c r="F8"/>
  <c r="U8"/>
  <c r="AG222" i="5"/>
  <c r="AF263" l="1"/>
  <c r="AG263" s="1"/>
  <c r="AF260"/>
  <c r="AG260" s="1"/>
  <c r="AF257"/>
  <c r="AG257" s="1"/>
  <c r="K41" i="7"/>
  <c r="C245" i="5" s="1"/>
  <c r="AG245" s="1"/>
  <c r="C248"/>
  <c r="AG248" s="1"/>
  <c r="S267"/>
  <c r="S269" s="1"/>
  <c r="AF256"/>
  <c r="AG256" s="1"/>
  <c r="AD268"/>
  <c r="AD230"/>
  <c r="AA268"/>
  <c r="AA230"/>
  <c r="Y267"/>
  <c r="Y269" s="1"/>
  <c r="Y229"/>
  <c r="Z268"/>
  <c r="Z269" s="1"/>
  <c r="Z230"/>
  <c r="X267"/>
  <c r="X229"/>
  <c r="W267"/>
  <c r="W229"/>
  <c r="W221"/>
  <c r="V268"/>
  <c r="V230"/>
  <c r="AB267"/>
  <c r="AB269" s="1"/>
  <c r="AB229"/>
  <c r="W268"/>
  <c r="W230"/>
  <c r="AC267"/>
  <c r="AC269" s="1"/>
  <c r="AC229"/>
  <c r="U267"/>
  <c r="U269" s="1"/>
  <c r="U229"/>
  <c r="X268"/>
  <c r="X269" s="1"/>
  <c r="X230"/>
  <c r="AD267"/>
  <c r="AD229"/>
  <c r="AA267"/>
  <c r="AA229"/>
  <c r="V269"/>
  <c r="AC219"/>
  <c r="AC10"/>
  <c r="T219"/>
  <c r="T10"/>
  <c r="AA219"/>
  <c r="AA10"/>
  <c r="V219"/>
  <c r="V10"/>
  <c r="AF14"/>
  <c r="S220"/>
  <c r="S11"/>
  <c r="AB220"/>
  <c r="AB11"/>
  <c r="Y220"/>
  <c r="Y11"/>
  <c r="Z86"/>
  <c r="Z83" s="1"/>
  <c r="Z82"/>
  <c r="Z13" s="1"/>
  <c r="AC11"/>
  <c r="AC220"/>
  <c r="T220"/>
  <c r="T11"/>
  <c r="AA220"/>
  <c r="AA11"/>
  <c r="V220"/>
  <c r="V11"/>
  <c r="AB219"/>
  <c r="AB221" s="1"/>
  <c r="AB10"/>
  <c r="Y219"/>
  <c r="Y221" s="1"/>
  <c r="Y10"/>
  <c r="S219"/>
  <c r="S10"/>
  <c r="U41" i="7"/>
  <c r="T38"/>
  <c r="T41" s="1"/>
  <c r="C230" i="5" s="1"/>
  <c r="F41" i="7"/>
  <c r="C233" i="5" s="1"/>
  <c r="K30" i="7"/>
  <c r="C83" i="5" s="1"/>
  <c r="U85"/>
  <c r="U82" s="1"/>
  <c r="C86"/>
  <c r="F30" i="7"/>
  <c r="C14" i="5" s="1"/>
  <c r="C17"/>
  <c r="AG17" s="1"/>
  <c r="U30" i="7"/>
  <c r="T8"/>
  <c r="A15" i="6"/>
  <c r="T100" i="4"/>
  <c r="T99"/>
  <c r="S99"/>
  <c r="S100" s="1"/>
  <c r="O41"/>
  <c r="O7"/>
  <c r="AA130"/>
  <c r="Z130"/>
  <c r="Y130"/>
  <c r="AA129"/>
  <c r="Y129"/>
  <c r="Z129"/>
  <c r="D146"/>
  <c r="Q129"/>
  <c r="P130"/>
  <c r="P129"/>
  <c r="D129"/>
  <c r="C146"/>
  <c r="U130"/>
  <c r="V130"/>
  <c r="W130"/>
  <c r="X130"/>
  <c r="T130"/>
  <c r="U129"/>
  <c r="V129"/>
  <c r="W129"/>
  <c r="X129"/>
  <c r="T129"/>
  <c r="AB128"/>
  <c r="Z128"/>
  <c r="AA127"/>
  <c r="AA128" s="1"/>
  <c r="Z127"/>
  <c r="Y127"/>
  <c r="Y128" s="1"/>
  <c r="C127"/>
  <c r="B127"/>
  <c r="A127"/>
  <c r="W269" i="5" l="1"/>
  <c r="AF268"/>
  <c r="AF229"/>
  <c r="AG229" s="1"/>
  <c r="AF230"/>
  <c r="AG230" s="1"/>
  <c r="C268"/>
  <c r="C269" s="1"/>
  <c r="AG233"/>
  <c r="AF267"/>
  <c r="AG267" s="1"/>
  <c r="AA269"/>
  <c r="AD269"/>
  <c r="Z219"/>
  <c r="Z10"/>
  <c r="V221"/>
  <c r="AA221"/>
  <c r="T221"/>
  <c r="AC221"/>
  <c r="U13"/>
  <c r="Z220"/>
  <c r="Z11"/>
  <c r="S221"/>
  <c r="T30" i="7"/>
  <c r="AD85" i="5"/>
  <c r="U86"/>
  <c r="U83" s="1"/>
  <c r="AF85"/>
  <c r="AG85" s="1"/>
  <c r="AG14"/>
  <c r="C220"/>
  <c r="C11"/>
  <c r="N129" i="4"/>
  <c r="AF269" i="5" l="1"/>
  <c r="AG269" s="1"/>
  <c r="AG268"/>
  <c r="U220"/>
  <c r="U11"/>
  <c r="Z221"/>
  <c r="AD86"/>
  <c r="AD83" s="1"/>
  <c r="AD82"/>
  <c r="U219"/>
  <c r="U10"/>
  <c r="AF86"/>
  <c r="AG86" s="1"/>
  <c r="C221"/>
  <c r="D134" i="4"/>
  <c r="F134"/>
  <c r="G134"/>
  <c r="H134"/>
  <c r="I134"/>
  <c r="J134"/>
  <c r="K134"/>
  <c r="L134"/>
  <c r="M134"/>
  <c r="N134"/>
  <c r="U134"/>
  <c r="V134"/>
  <c r="W134"/>
  <c r="AE134"/>
  <c r="AF134"/>
  <c r="AG134"/>
  <c r="D135"/>
  <c r="F135"/>
  <c r="G135"/>
  <c r="H135"/>
  <c r="I135"/>
  <c r="J135"/>
  <c r="K135"/>
  <c r="L135"/>
  <c r="M135"/>
  <c r="N135"/>
  <c r="U135"/>
  <c r="V135"/>
  <c r="W135"/>
  <c r="AE135"/>
  <c r="AF135"/>
  <c r="AG135"/>
  <c r="D136"/>
  <c r="F136"/>
  <c r="G136"/>
  <c r="H136"/>
  <c r="I136"/>
  <c r="J136"/>
  <c r="K136"/>
  <c r="L136"/>
  <c r="M136"/>
  <c r="N136"/>
  <c r="U136"/>
  <c r="V136"/>
  <c r="W136"/>
  <c r="AE136"/>
  <c r="AF136"/>
  <c r="AG136"/>
  <c r="C119"/>
  <c r="R129"/>
  <c r="AC129"/>
  <c r="AD129"/>
  <c r="AE129"/>
  <c r="AF129"/>
  <c r="AG129"/>
  <c r="R130"/>
  <c r="AC130"/>
  <c r="AD130"/>
  <c r="AE130"/>
  <c r="AF130"/>
  <c r="AG130"/>
  <c r="D131"/>
  <c r="E130"/>
  <c r="F130"/>
  <c r="G130"/>
  <c r="H130"/>
  <c r="I130"/>
  <c r="J130"/>
  <c r="K130"/>
  <c r="L130"/>
  <c r="M130"/>
  <c r="N130"/>
  <c r="O130"/>
  <c r="D130"/>
  <c r="E129"/>
  <c r="F129"/>
  <c r="G129"/>
  <c r="H129"/>
  <c r="I129"/>
  <c r="J129"/>
  <c r="K129"/>
  <c r="L129"/>
  <c r="M129"/>
  <c r="O129"/>
  <c r="A125"/>
  <c r="A123"/>
  <c r="A121"/>
  <c r="A119"/>
  <c r="A115"/>
  <c r="A117"/>
  <c r="A113"/>
  <c r="A111"/>
  <c r="A9"/>
  <c r="B9"/>
  <c r="C9"/>
  <c r="C10"/>
  <c r="C117"/>
  <c r="S117" s="1"/>
  <c r="B117"/>
  <c r="B119"/>
  <c r="AB119"/>
  <c r="AB129" s="1"/>
  <c r="C148" s="1"/>
  <c r="D148" s="1"/>
  <c r="C115"/>
  <c r="S115" s="1"/>
  <c r="B115"/>
  <c r="C111"/>
  <c r="B113"/>
  <c r="B111"/>
  <c r="AG131"/>
  <c r="AF131"/>
  <c r="AE131"/>
  <c r="AD131"/>
  <c r="AC131"/>
  <c r="AA131"/>
  <c r="Z131"/>
  <c r="Y131"/>
  <c r="X131"/>
  <c r="W131"/>
  <c r="V131"/>
  <c r="U131"/>
  <c r="T131"/>
  <c r="R131"/>
  <c r="O131"/>
  <c r="N131"/>
  <c r="M131"/>
  <c r="L131"/>
  <c r="K131"/>
  <c r="J131"/>
  <c r="I131"/>
  <c r="H131"/>
  <c r="G131"/>
  <c r="F131"/>
  <c r="C125"/>
  <c r="S125" s="1"/>
  <c r="B125"/>
  <c r="C123"/>
  <c r="S123" s="1"/>
  <c r="B123"/>
  <c r="C121"/>
  <c r="S121" s="1"/>
  <c r="B121"/>
  <c r="AB102"/>
  <c r="AA102"/>
  <c r="Z102"/>
  <c r="Y102"/>
  <c r="B101"/>
  <c r="A101"/>
  <c r="AD99"/>
  <c r="AD100" s="1"/>
  <c r="AA99"/>
  <c r="AA100" s="1"/>
  <c r="Z99"/>
  <c r="Z100" s="1"/>
  <c r="Y99"/>
  <c r="Y100" s="1"/>
  <c r="B99"/>
  <c r="A99"/>
  <c r="C97"/>
  <c r="AD97" s="1"/>
  <c r="B97"/>
  <c r="A97"/>
  <c r="B95"/>
  <c r="A95"/>
  <c r="C93"/>
  <c r="T93" s="1"/>
  <c r="B93"/>
  <c r="A93"/>
  <c r="C91"/>
  <c r="AC91" s="1"/>
  <c r="B91"/>
  <c r="A91"/>
  <c r="C89"/>
  <c r="AB89" s="1"/>
  <c r="B89"/>
  <c r="A89"/>
  <c r="C87"/>
  <c r="Z87" s="1"/>
  <c r="B87"/>
  <c r="A87"/>
  <c r="C85"/>
  <c r="AC85" s="1"/>
  <c r="B85"/>
  <c r="A85"/>
  <c r="C83"/>
  <c r="Z83" s="1"/>
  <c r="B83"/>
  <c r="A83"/>
  <c r="B81"/>
  <c r="A81"/>
  <c r="C79"/>
  <c r="AD79" s="1"/>
  <c r="B79"/>
  <c r="A79"/>
  <c r="C77"/>
  <c r="Y77" s="1"/>
  <c r="B77"/>
  <c r="A77"/>
  <c r="C75"/>
  <c r="Y75" s="1"/>
  <c r="B75"/>
  <c r="A75"/>
  <c r="C73"/>
  <c r="Y73" s="1"/>
  <c r="B73"/>
  <c r="A73"/>
  <c r="C71"/>
  <c r="Z71" s="1"/>
  <c r="B71"/>
  <c r="A71"/>
  <c r="C69"/>
  <c r="Z69" s="1"/>
  <c r="B69"/>
  <c r="A69"/>
  <c r="C67"/>
  <c r="Z67" s="1"/>
  <c r="B67"/>
  <c r="A67"/>
  <c r="C65"/>
  <c r="X65" s="1"/>
  <c r="X51" s="1"/>
  <c r="B65"/>
  <c r="A65"/>
  <c r="C63"/>
  <c r="B63"/>
  <c r="A63"/>
  <c r="C61"/>
  <c r="Y61" s="1"/>
  <c r="B61"/>
  <c r="A61"/>
  <c r="C59"/>
  <c r="T59" s="1"/>
  <c r="B59"/>
  <c r="A59"/>
  <c r="C57"/>
  <c r="T57" s="1"/>
  <c r="B57"/>
  <c r="A57"/>
  <c r="C55"/>
  <c r="S55" s="1"/>
  <c r="B55"/>
  <c r="A55"/>
  <c r="C53"/>
  <c r="S53" s="1"/>
  <c r="B53"/>
  <c r="A53"/>
  <c r="AG52"/>
  <c r="AF52"/>
  <c r="AE52"/>
  <c r="AD52"/>
  <c r="AC52"/>
  <c r="AB52"/>
  <c r="AA52"/>
  <c r="W52"/>
  <c r="V52"/>
  <c r="U52"/>
  <c r="N52"/>
  <c r="M52"/>
  <c r="L52"/>
  <c r="K52"/>
  <c r="J52"/>
  <c r="I52"/>
  <c r="H52"/>
  <c r="G52"/>
  <c r="F52"/>
  <c r="E52"/>
  <c r="D52"/>
  <c r="AG51"/>
  <c r="AF51"/>
  <c r="AE51"/>
  <c r="AD51"/>
  <c r="AC51"/>
  <c r="AB51"/>
  <c r="AA51"/>
  <c r="W51"/>
  <c r="V51"/>
  <c r="U51"/>
  <c r="N51"/>
  <c r="M51"/>
  <c r="L51"/>
  <c r="K51"/>
  <c r="J51"/>
  <c r="I51"/>
  <c r="H51"/>
  <c r="G51"/>
  <c r="F51"/>
  <c r="E51"/>
  <c r="D51"/>
  <c r="B51"/>
  <c r="A51"/>
  <c r="C49"/>
  <c r="B49"/>
  <c r="A49"/>
  <c r="C47"/>
  <c r="S47" s="1"/>
  <c r="B47"/>
  <c r="A47"/>
  <c r="C45"/>
  <c r="B45"/>
  <c r="A45"/>
  <c r="C43"/>
  <c r="S43" s="1"/>
  <c r="B43"/>
  <c r="A43"/>
  <c r="AG42"/>
  <c r="AF42"/>
  <c r="AE42"/>
  <c r="AD42"/>
  <c r="AC42"/>
  <c r="AB42"/>
  <c r="AA42"/>
  <c r="Z42"/>
  <c r="Y42"/>
  <c r="W42"/>
  <c r="V42"/>
  <c r="U42"/>
  <c r="T42"/>
  <c r="R42"/>
  <c r="N42"/>
  <c r="M42"/>
  <c r="L42"/>
  <c r="K42"/>
  <c r="J42"/>
  <c r="I42"/>
  <c r="H42"/>
  <c r="G42"/>
  <c r="F42"/>
  <c r="E42"/>
  <c r="D42"/>
  <c r="AG41"/>
  <c r="AF41"/>
  <c r="AE41"/>
  <c r="AD41"/>
  <c r="AC41"/>
  <c r="AB41"/>
  <c r="AA41"/>
  <c r="Z41"/>
  <c r="Y41"/>
  <c r="W41"/>
  <c r="V41"/>
  <c r="U41"/>
  <c r="T41"/>
  <c r="R41"/>
  <c r="N41"/>
  <c r="M41"/>
  <c r="L41"/>
  <c r="K41"/>
  <c r="J41"/>
  <c r="I41"/>
  <c r="H41"/>
  <c r="G41"/>
  <c r="F41"/>
  <c r="E41"/>
  <c r="D41"/>
  <c r="B41"/>
  <c r="A41"/>
  <c r="C39"/>
  <c r="AB39" s="1"/>
  <c r="B39"/>
  <c r="A39"/>
  <c r="C37"/>
  <c r="AA37" s="1"/>
  <c r="B37"/>
  <c r="A37"/>
  <c r="C35"/>
  <c r="AA35" s="1"/>
  <c r="B35"/>
  <c r="A35"/>
  <c r="AG34"/>
  <c r="AF34"/>
  <c r="AE34"/>
  <c r="W34"/>
  <c r="V34"/>
  <c r="U34"/>
  <c r="N34"/>
  <c r="M34"/>
  <c r="L34"/>
  <c r="K34"/>
  <c r="J34"/>
  <c r="I34"/>
  <c r="H34"/>
  <c r="G34"/>
  <c r="F34"/>
  <c r="E34"/>
  <c r="D34"/>
  <c r="AG33"/>
  <c r="AF33"/>
  <c r="AE33"/>
  <c r="AC33"/>
  <c r="W33"/>
  <c r="V33"/>
  <c r="U33"/>
  <c r="N33"/>
  <c r="M33"/>
  <c r="L33"/>
  <c r="K33"/>
  <c r="J33"/>
  <c r="I33"/>
  <c r="H33"/>
  <c r="G33"/>
  <c r="F33"/>
  <c r="E33"/>
  <c r="D33"/>
  <c r="B33"/>
  <c r="A33"/>
  <c r="AG32"/>
  <c r="AF32"/>
  <c r="AE32"/>
  <c r="W32"/>
  <c r="V32"/>
  <c r="U32"/>
  <c r="N32"/>
  <c r="M32"/>
  <c r="L32"/>
  <c r="K32"/>
  <c r="J32"/>
  <c r="I32"/>
  <c r="H32"/>
  <c r="G32"/>
  <c r="F32"/>
  <c r="E32"/>
  <c r="D32"/>
  <c r="AG31"/>
  <c r="AF31"/>
  <c r="AE31"/>
  <c r="W31"/>
  <c r="V31"/>
  <c r="U31"/>
  <c r="N31"/>
  <c r="M31"/>
  <c r="L31"/>
  <c r="K31"/>
  <c r="J31"/>
  <c r="I31"/>
  <c r="H31"/>
  <c r="G31"/>
  <c r="F31"/>
  <c r="E31"/>
  <c r="D31"/>
  <c r="B31"/>
  <c r="A31"/>
  <c r="C29"/>
  <c r="AB29" s="1"/>
  <c r="AB7" s="1"/>
  <c r="B29"/>
  <c r="A29"/>
  <c r="C27"/>
  <c r="B27"/>
  <c r="A27"/>
  <c r="B25"/>
  <c r="A25"/>
  <c r="B23"/>
  <c r="A23"/>
  <c r="B21"/>
  <c r="A21"/>
  <c r="B19"/>
  <c r="A19"/>
  <c r="C17"/>
  <c r="S17" s="1"/>
  <c r="B17"/>
  <c r="A17"/>
  <c r="C15"/>
  <c r="S15" s="1"/>
  <c r="B15"/>
  <c r="A15"/>
  <c r="B13"/>
  <c r="A13"/>
  <c r="C11"/>
  <c r="S11" s="1"/>
  <c r="B11"/>
  <c r="A11"/>
  <c r="AG8"/>
  <c r="AG104" s="1"/>
  <c r="AF8"/>
  <c r="AF104" s="1"/>
  <c r="AE8"/>
  <c r="AE104" s="1"/>
  <c r="AD8"/>
  <c r="AC8"/>
  <c r="AA8"/>
  <c r="Z8"/>
  <c r="Y8"/>
  <c r="X8"/>
  <c r="W8"/>
  <c r="W104" s="1"/>
  <c r="V8"/>
  <c r="V104" s="1"/>
  <c r="U8"/>
  <c r="U104" s="1"/>
  <c r="N8"/>
  <c r="N104" s="1"/>
  <c r="M8"/>
  <c r="M104" s="1"/>
  <c r="L8"/>
  <c r="L104" s="1"/>
  <c r="K8"/>
  <c r="K104" s="1"/>
  <c r="J8"/>
  <c r="J104" s="1"/>
  <c r="I8"/>
  <c r="I104" s="1"/>
  <c r="H8"/>
  <c r="H104" s="1"/>
  <c r="G8"/>
  <c r="G104" s="1"/>
  <c r="F8"/>
  <c r="F104" s="1"/>
  <c r="E8"/>
  <c r="D8"/>
  <c r="D104" s="1"/>
  <c r="AG7"/>
  <c r="AG103" s="1"/>
  <c r="AG105" s="1"/>
  <c r="AF7"/>
  <c r="AF103" s="1"/>
  <c r="AF105" s="1"/>
  <c r="AE7"/>
  <c r="AE103" s="1"/>
  <c r="AE105" s="1"/>
  <c r="AD7"/>
  <c r="AC7"/>
  <c r="AA7"/>
  <c r="Z7"/>
  <c r="Y7"/>
  <c r="X7"/>
  <c r="W7"/>
  <c r="W103" s="1"/>
  <c r="W105" s="1"/>
  <c r="V7"/>
  <c r="V103" s="1"/>
  <c r="U7"/>
  <c r="U103" s="1"/>
  <c r="U105" s="1"/>
  <c r="N7"/>
  <c r="N103" s="1"/>
  <c r="N105" s="1"/>
  <c r="M7"/>
  <c r="M103" s="1"/>
  <c r="M105" s="1"/>
  <c r="L7"/>
  <c r="L103" s="1"/>
  <c r="L105" s="1"/>
  <c r="K7"/>
  <c r="K103" s="1"/>
  <c r="K105" s="1"/>
  <c r="J7"/>
  <c r="J103" s="1"/>
  <c r="J105" s="1"/>
  <c r="I7"/>
  <c r="I103" s="1"/>
  <c r="I105" s="1"/>
  <c r="H7"/>
  <c r="H103" s="1"/>
  <c r="H105" s="1"/>
  <c r="G7"/>
  <c r="G103" s="1"/>
  <c r="G105" s="1"/>
  <c r="F7"/>
  <c r="F103" s="1"/>
  <c r="E7"/>
  <c r="D7"/>
  <c r="D103" s="1"/>
  <c r="D105" s="1"/>
  <c r="B7"/>
  <c r="A7"/>
  <c r="C5"/>
  <c r="B5"/>
  <c r="A5"/>
  <c r="AG117" i="1"/>
  <c r="AG118"/>
  <c r="AG119"/>
  <c r="C130"/>
  <c r="C113"/>
  <c r="P113" s="1"/>
  <c r="P117" s="1"/>
  <c r="C111"/>
  <c r="Q111" s="1"/>
  <c r="C128"/>
  <c r="D119"/>
  <c r="E119"/>
  <c r="F119"/>
  <c r="G119"/>
  <c r="H119"/>
  <c r="I119"/>
  <c r="J119"/>
  <c r="K119"/>
  <c r="L119"/>
  <c r="M119"/>
  <c r="N119"/>
  <c r="O119"/>
  <c r="R119"/>
  <c r="S119"/>
  <c r="T119"/>
  <c r="U119"/>
  <c r="V119"/>
  <c r="W119"/>
  <c r="X119"/>
  <c r="Y119"/>
  <c r="Z119"/>
  <c r="AA119"/>
  <c r="AB119"/>
  <c r="AC119"/>
  <c r="AD119"/>
  <c r="AE119"/>
  <c r="AF119"/>
  <c r="E117"/>
  <c r="F117"/>
  <c r="G117"/>
  <c r="H117"/>
  <c r="I117"/>
  <c r="J117"/>
  <c r="K117"/>
  <c r="L117"/>
  <c r="M117"/>
  <c r="N117"/>
  <c r="O117"/>
  <c r="R117"/>
  <c r="S117"/>
  <c r="T117"/>
  <c r="U117"/>
  <c r="V117"/>
  <c r="W117"/>
  <c r="X117"/>
  <c r="Y117"/>
  <c r="Z117"/>
  <c r="AA117"/>
  <c r="AB117"/>
  <c r="AC117"/>
  <c r="AD117"/>
  <c r="AE117"/>
  <c r="AF117"/>
  <c r="E118"/>
  <c r="F118"/>
  <c r="G118"/>
  <c r="H118"/>
  <c r="I118"/>
  <c r="J118"/>
  <c r="K118"/>
  <c r="L118"/>
  <c r="M118"/>
  <c r="N118"/>
  <c r="O118"/>
  <c r="R118"/>
  <c r="S118"/>
  <c r="T118"/>
  <c r="U118"/>
  <c r="V118"/>
  <c r="W118"/>
  <c r="X118"/>
  <c r="Y118"/>
  <c r="Z118"/>
  <c r="AA118"/>
  <c r="AB118"/>
  <c r="AC118"/>
  <c r="AD118"/>
  <c r="AE118"/>
  <c r="AF118"/>
  <c r="D118"/>
  <c r="D117"/>
  <c r="AB102"/>
  <c r="AA102"/>
  <c r="Z102"/>
  <c r="Y102"/>
  <c r="F105"/>
  <c r="G105"/>
  <c r="H105"/>
  <c r="I105"/>
  <c r="J105"/>
  <c r="K105"/>
  <c r="L105"/>
  <c r="M105"/>
  <c r="N105"/>
  <c r="T105"/>
  <c r="U105"/>
  <c r="V105"/>
  <c r="W105"/>
  <c r="X105"/>
  <c r="AE105"/>
  <c r="AF105"/>
  <c r="D105"/>
  <c r="F103"/>
  <c r="G103"/>
  <c r="H103"/>
  <c r="I103"/>
  <c r="J103"/>
  <c r="K103"/>
  <c r="L103"/>
  <c r="M103"/>
  <c r="N103"/>
  <c r="T103"/>
  <c r="U103"/>
  <c r="V103"/>
  <c r="W103"/>
  <c r="X103"/>
  <c r="Y103"/>
  <c r="Z103"/>
  <c r="AE103"/>
  <c r="AF103"/>
  <c r="D103"/>
  <c r="AA101"/>
  <c r="Z101"/>
  <c r="Z104" s="1"/>
  <c r="Z105" s="1"/>
  <c r="Y101"/>
  <c r="Y104" s="1"/>
  <c r="Y105" s="1"/>
  <c r="AD99"/>
  <c r="A45" i="3"/>
  <c r="D33" i="1"/>
  <c r="AG103"/>
  <c r="D104"/>
  <c r="F104"/>
  <c r="G104"/>
  <c r="H104"/>
  <c r="I104"/>
  <c r="J104"/>
  <c r="K104"/>
  <c r="L104"/>
  <c r="M104"/>
  <c r="N104"/>
  <c r="T104"/>
  <c r="U104"/>
  <c r="V104"/>
  <c r="W104"/>
  <c r="X104"/>
  <c r="AE104"/>
  <c r="AF104"/>
  <c r="AG104"/>
  <c r="AG105"/>
  <c r="D31"/>
  <c r="E51"/>
  <c r="F51"/>
  <c r="G51"/>
  <c r="H51"/>
  <c r="I51"/>
  <c r="J51"/>
  <c r="K51"/>
  <c r="L51"/>
  <c r="M51"/>
  <c r="N51"/>
  <c r="S51"/>
  <c r="T51"/>
  <c r="U51"/>
  <c r="V51"/>
  <c r="W51"/>
  <c r="X51"/>
  <c r="Y51"/>
  <c r="Z51"/>
  <c r="AA51"/>
  <c r="AB51"/>
  <c r="AC51"/>
  <c r="AD51"/>
  <c r="AE51"/>
  <c r="AF51"/>
  <c r="E52"/>
  <c r="F52"/>
  <c r="G52"/>
  <c r="H52"/>
  <c r="I52"/>
  <c r="J52"/>
  <c r="K52"/>
  <c r="L52"/>
  <c r="M52"/>
  <c r="N52"/>
  <c r="S52"/>
  <c r="T52"/>
  <c r="U52"/>
  <c r="V52"/>
  <c r="W52"/>
  <c r="X52"/>
  <c r="Y52"/>
  <c r="Z52"/>
  <c r="AA52"/>
  <c r="AB52"/>
  <c r="AC52"/>
  <c r="AD52"/>
  <c r="AE52"/>
  <c r="AF52"/>
  <c r="D51"/>
  <c r="E41"/>
  <c r="F41"/>
  <c r="G41"/>
  <c r="H41"/>
  <c r="I41"/>
  <c r="J41"/>
  <c r="K41"/>
  <c r="L41"/>
  <c r="M41"/>
  <c r="N41"/>
  <c r="R41"/>
  <c r="S41"/>
  <c r="T41"/>
  <c r="U41"/>
  <c r="V41"/>
  <c r="W41"/>
  <c r="X41"/>
  <c r="Y41"/>
  <c r="Z41"/>
  <c r="AA41"/>
  <c r="AB41"/>
  <c r="AC41"/>
  <c r="AD41"/>
  <c r="AE41"/>
  <c r="AF41"/>
  <c r="E42"/>
  <c r="E34" s="1"/>
  <c r="E32" s="1"/>
  <c r="F42"/>
  <c r="G42"/>
  <c r="G34" s="1"/>
  <c r="G32" s="1"/>
  <c r="H42"/>
  <c r="I42"/>
  <c r="I34" s="1"/>
  <c r="I32" s="1"/>
  <c r="J42"/>
  <c r="K42"/>
  <c r="K34" s="1"/>
  <c r="K32" s="1"/>
  <c r="L42"/>
  <c r="M42"/>
  <c r="M34" s="1"/>
  <c r="M32" s="1"/>
  <c r="N42"/>
  <c r="R42"/>
  <c r="S42"/>
  <c r="T42"/>
  <c r="U42"/>
  <c r="U34" s="1"/>
  <c r="U32" s="1"/>
  <c r="V42"/>
  <c r="W42"/>
  <c r="W34" s="1"/>
  <c r="W32" s="1"/>
  <c r="X42"/>
  <c r="Y42"/>
  <c r="Y34" s="1"/>
  <c r="Y32" s="1"/>
  <c r="Z42"/>
  <c r="AA42"/>
  <c r="AB42"/>
  <c r="AC42"/>
  <c r="AD42"/>
  <c r="AE42"/>
  <c r="AE34" s="1"/>
  <c r="AE32" s="1"/>
  <c r="AF42"/>
  <c r="E33"/>
  <c r="F33"/>
  <c r="F31" s="1"/>
  <c r="G33"/>
  <c r="H33"/>
  <c r="I33"/>
  <c r="J33"/>
  <c r="J31" s="1"/>
  <c r="K33"/>
  <c r="L33"/>
  <c r="M33"/>
  <c r="N33"/>
  <c r="N31" s="1"/>
  <c r="T33"/>
  <c r="U33"/>
  <c r="V33"/>
  <c r="V31" s="1"/>
  <c r="W33"/>
  <c r="X33"/>
  <c r="Y33"/>
  <c r="Z33"/>
  <c r="Z31" s="1"/>
  <c r="AE33"/>
  <c r="AE31" s="1"/>
  <c r="AF33"/>
  <c r="AF31" s="1"/>
  <c r="AG33"/>
  <c r="F34"/>
  <c r="F32" s="1"/>
  <c r="H34"/>
  <c r="J34"/>
  <c r="J32" s="1"/>
  <c r="L34"/>
  <c r="L32" s="1"/>
  <c r="N34"/>
  <c r="N32" s="1"/>
  <c r="T34"/>
  <c r="T32" s="1"/>
  <c r="V34"/>
  <c r="V32" s="1"/>
  <c r="X34"/>
  <c r="Z34"/>
  <c r="Z32" s="1"/>
  <c r="AF34"/>
  <c r="AG34"/>
  <c r="AG32" s="1"/>
  <c r="AG41"/>
  <c r="AG42"/>
  <c r="D41"/>
  <c r="D34"/>
  <c r="H31"/>
  <c r="L31"/>
  <c r="T31"/>
  <c r="X31"/>
  <c r="AG31"/>
  <c r="H32"/>
  <c r="X32"/>
  <c r="AF32"/>
  <c r="B101"/>
  <c r="B99"/>
  <c r="C97"/>
  <c r="AD97" s="1"/>
  <c r="D32"/>
  <c r="AG51"/>
  <c r="AG52"/>
  <c r="E7"/>
  <c r="F7"/>
  <c r="G7"/>
  <c r="H7"/>
  <c r="I7"/>
  <c r="J7"/>
  <c r="K7"/>
  <c r="L7"/>
  <c r="M7"/>
  <c r="N7"/>
  <c r="T7"/>
  <c r="U7"/>
  <c r="V7"/>
  <c r="W7"/>
  <c r="X7"/>
  <c r="Y7"/>
  <c r="Z7"/>
  <c r="AA7"/>
  <c r="AC7"/>
  <c r="AD7"/>
  <c r="AE7"/>
  <c r="AF7"/>
  <c r="AG7"/>
  <c r="E8"/>
  <c r="F8"/>
  <c r="G8"/>
  <c r="H8"/>
  <c r="I8"/>
  <c r="J8"/>
  <c r="K8"/>
  <c r="L8"/>
  <c r="M8"/>
  <c r="N8"/>
  <c r="T8"/>
  <c r="U8"/>
  <c r="V8"/>
  <c r="W8"/>
  <c r="X8"/>
  <c r="Y8"/>
  <c r="Z8"/>
  <c r="AA8"/>
  <c r="AC8"/>
  <c r="AD8"/>
  <c r="AE8"/>
  <c r="AF8"/>
  <c r="AG8"/>
  <c r="D8"/>
  <c r="D7"/>
  <c r="B91"/>
  <c r="C91"/>
  <c r="AC91" s="1"/>
  <c r="C89"/>
  <c r="AB89" s="1"/>
  <c r="C87"/>
  <c r="R87" s="1"/>
  <c r="C85"/>
  <c r="C83"/>
  <c r="C81"/>
  <c r="C77"/>
  <c r="S77" s="1"/>
  <c r="B89"/>
  <c r="B87"/>
  <c r="B85"/>
  <c r="B83"/>
  <c r="B81"/>
  <c r="B79"/>
  <c r="B77"/>
  <c r="A91"/>
  <c r="A89"/>
  <c r="A87"/>
  <c r="A85"/>
  <c r="A83"/>
  <c r="A81"/>
  <c r="A79"/>
  <c r="B75"/>
  <c r="C73"/>
  <c r="S73" s="1"/>
  <c r="B73"/>
  <c r="A73"/>
  <c r="A77"/>
  <c r="A75"/>
  <c r="D42"/>
  <c r="C49"/>
  <c r="Q49" s="1"/>
  <c r="Q41" s="1"/>
  <c r="C45"/>
  <c r="P45" s="1"/>
  <c r="B49"/>
  <c r="B47"/>
  <c r="B45"/>
  <c r="B43"/>
  <c r="A49"/>
  <c r="A47"/>
  <c r="A45"/>
  <c r="A43"/>
  <c r="D52"/>
  <c r="B71"/>
  <c r="A71"/>
  <c r="A69"/>
  <c r="B69"/>
  <c r="B67"/>
  <c r="B65"/>
  <c r="B63"/>
  <c r="B61"/>
  <c r="B59"/>
  <c r="B57"/>
  <c r="B55"/>
  <c r="B53"/>
  <c r="C71"/>
  <c r="R71" s="1"/>
  <c r="C69"/>
  <c r="R69" s="1"/>
  <c r="C67"/>
  <c r="R67" s="1"/>
  <c r="C65"/>
  <c r="Q65" s="1"/>
  <c r="C63"/>
  <c r="Q63" s="1"/>
  <c r="C61"/>
  <c r="R61" s="1"/>
  <c r="C59"/>
  <c r="P59" s="1"/>
  <c r="C57"/>
  <c r="P57" s="1"/>
  <c r="C55"/>
  <c r="O55" s="1"/>
  <c r="C53"/>
  <c r="O53" s="1"/>
  <c r="A67"/>
  <c r="A65"/>
  <c r="A63"/>
  <c r="A61"/>
  <c r="A59"/>
  <c r="A57"/>
  <c r="A55"/>
  <c r="A53"/>
  <c r="R85"/>
  <c r="B51"/>
  <c r="B41"/>
  <c r="B39"/>
  <c r="B37"/>
  <c r="B35"/>
  <c r="A51"/>
  <c r="A41"/>
  <c r="A39"/>
  <c r="A37"/>
  <c r="A35"/>
  <c r="C39"/>
  <c r="AB39" s="1"/>
  <c r="C37"/>
  <c r="AA37" s="1"/>
  <c r="AD100"/>
  <c r="AA99"/>
  <c r="Z99"/>
  <c r="Z100" s="1"/>
  <c r="AA100"/>
  <c r="Y99"/>
  <c r="Y100" s="1"/>
  <c r="AB99"/>
  <c r="AB100" s="1"/>
  <c r="R99"/>
  <c r="R100" s="1"/>
  <c r="Q99"/>
  <c r="Q100" s="1"/>
  <c r="S99"/>
  <c r="S100" s="1"/>
  <c r="P99"/>
  <c r="P100" s="1"/>
  <c r="C99"/>
  <c r="C101"/>
  <c r="C15"/>
  <c r="S15" s="1"/>
  <c r="S7" s="1"/>
  <c r="C23"/>
  <c r="R23" s="1"/>
  <c r="C19"/>
  <c r="R19" s="1"/>
  <c r="C6"/>
  <c r="E6" s="1"/>
  <c r="E104" s="1"/>
  <c r="B111"/>
  <c r="A115"/>
  <c r="A113"/>
  <c r="A111"/>
  <c r="C115"/>
  <c r="Q115" s="1"/>
  <c r="C93"/>
  <c r="P93" s="1"/>
  <c r="C29"/>
  <c r="AB29" s="1"/>
  <c r="AB7" s="1"/>
  <c r="C27"/>
  <c r="P27" s="1"/>
  <c r="C25"/>
  <c r="R25" s="1"/>
  <c r="C21"/>
  <c r="Q21" s="1"/>
  <c r="C17"/>
  <c r="O17" s="1"/>
  <c r="C13"/>
  <c r="Q13" s="1"/>
  <c r="C11"/>
  <c r="Q11" s="1"/>
  <c r="C9"/>
  <c r="P9" s="1"/>
  <c r="C5"/>
  <c r="E5" s="1"/>
  <c r="E103" s="1"/>
  <c r="B115"/>
  <c r="B113"/>
  <c r="A99"/>
  <c r="A97"/>
  <c r="A95"/>
  <c r="A93"/>
  <c r="A33"/>
  <c r="A31"/>
  <c r="A29"/>
  <c r="A27"/>
  <c r="A25"/>
  <c r="A23"/>
  <c r="A21"/>
  <c r="A19"/>
  <c r="B97"/>
  <c r="B95"/>
  <c r="B93"/>
  <c r="B33"/>
  <c r="B31"/>
  <c r="B29"/>
  <c r="B27"/>
  <c r="B25"/>
  <c r="B23"/>
  <c r="B21"/>
  <c r="B19"/>
  <c r="B17"/>
  <c r="B15"/>
  <c r="B13"/>
  <c r="B11"/>
  <c r="B9"/>
  <c r="A101"/>
  <c r="A17"/>
  <c r="A15"/>
  <c r="A13"/>
  <c r="A11"/>
  <c r="A9"/>
  <c r="A7"/>
  <c r="A5"/>
  <c r="B7"/>
  <c r="B5"/>
  <c r="U221" i="5" l="1"/>
  <c r="AD220"/>
  <c r="AF220" s="1"/>
  <c r="AG220" s="1"/>
  <c r="AD11"/>
  <c r="AF83"/>
  <c r="AG83" s="1"/>
  <c r="AD13"/>
  <c r="AF82"/>
  <c r="AG82" s="1"/>
  <c r="AF11"/>
  <c r="AG11" s="1"/>
  <c r="T51" i="4"/>
  <c r="T33" s="1"/>
  <c r="T31" s="1"/>
  <c r="S51"/>
  <c r="Z51"/>
  <c r="Z33" s="1"/>
  <c r="Z31" s="1"/>
  <c r="AA33"/>
  <c r="AA31" s="1"/>
  <c r="C94" i="1"/>
  <c r="P94" s="1"/>
  <c r="C100"/>
  <c r="C28"/>
  <c r="P28" s="1"/>
  <c r="C98"/>
  <c r="AD98" s="1"/>
  <c r="C30"/>
  <c r="AB30" s="1"/>
  <c r="AB8" s="1"/>
  <c r="C24"/>
  <c r="R24" s="1"/>
  <c r="C18"/>
  <c r="O18" s="1"/>
  <c r="C114"/>
  <c r="P114" s="1"/>
  <c r="P118" s="1"/>
  <c r="P119" s="1"/>
  <c r="C92"/>
  <c r="AC92" s="1"/>
  <c r="C78"/>
  <c r="S78" s="1"/>
  <c r="C40"/>
  <c r="AB40" s="1"/>
  <c r="C76"/>
  <c r="S76" s="1"/>
  <c r="C82" i="4"/>
  <c r="AD82" s="1"/>
  <c r="C86" i="1"/>
  <c r="R86" s="1"/>
  <c r="C88"/>
  <c r="R88" s="1"/>
  <c r="C48"/>
  <c r="P48" s="1"/>
  <c r="C46"/>
  <c r="P46" s="1"/>
  <c r="C99" i="4"/>
  <c r="C95"/>
  <c r="AD95" s="1"/>
  <c r="C21"/>
  <c r="T21" s="1"/>
  <c r="C25"/>
  <c r="T25" s="1"/>
  <c r="C81"/>
  <c r="AD81" s="1"/>
  <c r="S111"/>
  <c r="C118"/>
  <c r="S118" s="1"/>
  <c r="C23"/>
  <c r="T23" s="1"/>
  <c r="C20" i="1"/>
  <c r="R20" s="1"/>
  <c r="C16"/>
  <c r="S16" s="1"/>
  <c r="S8" s="1"/>
  <c r="C14"/>
  <c r="Q14" s="1"/>
  <c r="C26"/>
  <c r="R26" s="1"/>
  <c r="C22"/>
  <c r="Q22" s="1"/>
  <c r="C36"/>
  <c r="AA36" s="1"/>
  <c r="C74"/>
  <c r="S74" s="1"/>
  <c r="C38"/>
  <c r="AA38" s="1"/>
  <c r="C80" i="4"/>
  <c r="AD80" s="1"/>
  <c r="C90" i="1"/>
  <c r="AB90" s="1"/>
  <c r="C84" i="4"/>
  <c r="Z84" s="1"/>
  <c r="C50" i="1"/>
  <c r="Q50" s="1"/>
  <c r="Q42" s="1"/>
  <c r="C51" i="4"/>
  <c r="C13"/>
  <c r="S13" s="1"/>
  <c r="S7" s="1"/>
  <c r="P41"/>
  <c r="S45"/>
  <c r="S41" s="1"/>
  <c r="S33" s="1"/>
  <c r="S31" s="1"/>
  <c r="Q41"/>
  <c r="Q33" s="1"/>
  <c r="Q31" s="1"/>
  <c r="X49"/>
  <c r="X41" s="1"/>
  <c r="Q51"/>
  <c r="Y63"/>
  <c r="Y51" s="1"/>
  <c r="Y33" s="1"/>
  <c r="Y31" s="1"/>
  <c r="Y103" s="1"/>
  <c r="Y134" s="1"/>
  <c r="C113"/>
  <c r="S113" s="1"/>
  <c r="C120"/>
  <c r="AB120" s="1"/>
  <c r="AB130" s="1"/>
  <c r="AB131" s="1"/>
  <c r="C19"/>
  <c r="T19" s="1"/>
  <c r="Z103"/>
  <c r="X33"/>
  <c r="X31" s="1"/>
  <c r="X103" s="1"/>
  <c r="AA103"/>
  <c r="O51"/>
  <c r="O33" s="1"/>
  <c r="O31" s="1"/>
  <c r="P51"/>
  <c r="P33" s="1"/>
  <c r="P31" s="1"/>
  <c r="R51"/>
  <c r="R33" s="1"/>
  <c r="R31" s="1"/>
  <c r="R103" s="1"/>
  <c r="R134" s="1"/>
  <c r="AA134"/>
  <c r="C95" i="1"/>
  <c r="AC95" s="1"/>
  <c r="C6" i="4"/>
  <c r="E6" s="1"/>
  <c r="E104" s="1"/>
  <c r="E135" s="1"/>
  <c r="C18"/>
  <c r="C20"/>
  <c r="T20" s="1"/>
  <c r="C22"/>
  <c r="T22" s="1"/>
  <c r="C24"/>
  <c r="T24" s="1"/>
  <c r="C26"/>
  <c r="T26" s="1"/>
  <c r="C36"/>
  <c r="AA36" s="1"/>
  <c r="C38"/>
  <c r="AA38" s="1"/>
  <c r="C40"/>
  <c r="AB40" s="1"/>
  <c r="C46"/>
  <c r="S46" s="1"/>
  <c r="C48"/>
  <c r="S48" s="1"/>
  <c r="C50"/>
  <c r="C74"/>
  <c r="Y74" s="1"/>
  <c r="C76"/>
  <c r="Y76" s="1"/>
  <c r="C78"/>
  <c r="Y78" s="1"/>
  <c r="C86"/>
  <c r="AC86" s="1"/>
  <c r="AC34" s="1"/>
  <c r="C88"/>
  <c r="Z88" s="1"/>
  <c r="C90"/>
  <c r="AB90" s="1"/>
  <c r="AB34" s="1"/>
  <c r="AB32" s="1"/>
  <c r="C92"/>
  <c r="AC92" s="1"/>
  <c r="C94"/>
  <c r="T94" s="1"/>
  <c r="C98"/>
  <c r="AD98" s="1"/>
  <c r="C14"/>
  <c r="S14" s="1"/>
  <c r="C100"/>
  <c r="C124"/>
  <c r="S124" s="1"/>
  <c r="C30"/>
  <c r="AB30" s="1"/>
  <c r="AB8" s="1"/>
  <c r="C28"/>
  <c r="P7"/>
  <c r="Q103"/>
  <c r="Q134" s="1"/>
  <c r="C16"/>
  <c r="C12"/>
  <c r="S12" s="1"/>
  <c r="AD33"/>
  <c r="AD31" s="1"/>
  <c r="AD103" s="1"/>
  <c r="AD134" s="1"/>
  <c r="AC31"/>
  <c r="AC103" s="1"/>
  <c r="AC134" s="1"/>
  <c r="AD34"/>
  <c r="C117" i="1"/>
  <c r="AB33" i="4"/>
  <c r="AB31" s="1"/>
  <c r="AB103" s="1"/>
  <c r="V105"/>
  <c r="F105"/>
  <c r="E131"/>
  <c r="E5"/>
  <c r="E103" s="1"/>
  <c r="C140" s="1"/>
  <c r="E105" i="1"/>
  <c r="C122"/>
  <c r="Q117"/>
  <c r="C129" s="1"/>
  <c r="C131" s="1"/>
  <c r="C80"/>
  <c r="S80" s="1"/>
  <c r="P51"/>
  <c r="R51"/>
  <c r="R33" s="1"/>
  <c r="R31" s="1"/>
  <c r="P42"/>
  <c r="C43"/>
  <c r="O43" s="1"/>
  <c r="O41" s="1"/>
  <c r="C47"/>
  <c r="P47" s="1"/>
  <c r="C75"/>
  <c r="S75" s="1"/>
  <c r="C79"/>
  <c r="S79" s="1"/>
  <c r="C51"/>
  <c r="C82"/>
  <c r="AD82" s="1"/>
  <c r="C84"/>
  <c r="AD84" s="1"/>
  <c r="AB34"/>
  <c r="AB32" s="1"/>
  <c r="AB33"/>
  <c r="AB31" s="1"/>
  <c r="AB103" s="1"/>
  <c r="R8"/>
  <c r="Q7"/>
  <c r="O7"/>
  <c r="Q51"/>
  <c r="Q33" s="1"/>
  <c r="Q31" s="1"/>
  <c r="O51"/>
  <c r="AC33"/>
  <c r="AC31" s="1"/>
  <c r="AC103" s="1"/>
  <c r="O8"/>
  <c r="R7"/>
  <c r="P7"/>
  <c r="AC34"/>
  <c r="AA34"/>
  <c r="AA32" s="1"/>
  <c r="AA104" s="1"/>
  <c r="Y31"/>
  <c r="W31"/>
  <c r="U31"/>
  <c r="M31"/>
  <c r="K31"/>
  <c r="I31"/>
  <c r="G31"/>
  <c r="E31"/>
  <c r="AD81"/>
  <c r="C35"/>
  <c r="AA35" s="1"/>
  <c r="AD83"/>
  <c r="O5"/>
  <c r="O6"/>
  <c r="AD219" i="5" l="1"/>
  <c r="AD10"/>
  <c r="AF13"/>
  <c r="AG13" s="1"/>
  <c r="AB104" i="4"/>
  <c r="AB135" s="1"/>
  <c r="R103" i="1"/>
  <c r="T7" i="4"/>
  <c r="T103" s="1"/>
  <c r="T134" s="1"/>
  <c r="S33" i="1"/>
  <c r="S31" s="1"/>
  <c r="S103" s="1"/>
  <c r="C126" i="4"/>
  <c r="S126" s="1"/>
  <c r="C116" i="1"/>
  <c r="Q116" s="1"/>
  <c r="C102"/>
  <c r="C12"/>
  <c r="Q12" s="1"/>
  <c r="Q8" s="1"/>
  <c r="S103" i="4"/>
  <c r="T8"/>
  <c r="S129"/>
  <c r="C147" s="1"/>
  <c r="C44"/>
  <c r="F140"/>
  <c r="D140"/>
  <c r="S16"/>
  <c r="Q42"/>
  <c r="X50"/>
  <c r="X42" s="1"/>
  <c r="O8"/>
  <c r="S18"/>
  <c r="S8" s="1"/>
  <c r="C116"/>
  <c r="S116" s="1"/>
  <c r="C129"/>
  <c r="Z134"/>
  <c r="C142"/>
  <c r="X134"/>
  <c r="C152"/>
  <c r="P103"/>
  <c r="P134" s="1"/>
  <c r="P42"/>
  <c r="C122"/>
  <c r="S122" s="1"/>
  <c r="C112" i="1"/>
  <c r="C96"/>
  <c r="AC96" s="1"/>
  <c r="C96" i="4"/>
  <c r="C56" i="1"/>
  <c r="O56" s="1"/>
  <c r="C56" i="4"/>
  <c r="S56" s="1"/>
  <c r="C64" i="1"/>
  <c r="Q64" s="1"/>
  <c r="C64" i="4"/>
  <c r="Y64" s="1"/>
  <c r="C72" i="1"/>
  <c r="R72" s="1"/>
  <c r="C72" i="4"/>
  <c r="Z72" s="1"/>
  <c r="C62" i="1"/>
  <c r="R62" s="1"/>
  <c r="C62" i="4"/>
  <c r="Y62" s="1"/>
  <c r="Y52" s="1"/>
  <c r="Y34" s="1"/>
  <c r="Y32" s="1"/>
  <c r="Y104" s="1"/>
  <c r="C70" i="1"/>
  <c r="R70" s="1"/>
  <c r="C70" i="4"/>
  <c r="Z70" s="1"/>
  <c r="P8"/>
  <c r="C112"/>
  <c r="S112" s="1"/>
  <c r="C60" i="1"/>
  <c r="P60" s="1"/>
  <c r="C60" i="4"/>
  <c r="T60" s="1"/>
  <c r="C68" i="1"/>
  <c r="R68" s="1"/>
  <c r="C68" i="4"/>
  <c r="Z68" s="1"/>
  <c r="Z52" s="1"/>
  <c r="Z34" s="1"/>
  <c r="Z32" s="1"/>
  <c r="Z104" s="1"/>
  <c r="Z135" s="1"/>
  <c r="C41"/>
  <c r="C58" i="1"/>
  <c r="P58" s="1"/>
  <c r="C58" i="4"/>
  <c r="C66" i="1"/>
  <c r="Q66" s="1"/>
  <c r="Q52" s="1"/>
  <c r="Q34" s="1"/>
  <c r="Q32" s="1"/>
  <c r="C66" i="4"/>
  <c r="X66" s="1"/>
  <c r="X52" s="1"/>
  <c r="AA34"/>
  <c r="AA32" s="1"/>
  <c r="AA104" s="1"/>
  <c r="E134"/>
  <c r="E136" s="1"/>
  <c r="AB134"/>
  <c r="AB136" s="1"/>
  <c r="AB105"/>
  <c r="O6"/>
  <c r="E105"/>
  <c r="O5"/>
  <c r="O103" s="1"/>
  <c r="Q103" i="1"/>
  <c r="C41"/>
  <c r="AB104"/>
  <c r="AB105" s="1"/>
  <c r="AD34"/>
  <c r="AD32" s="1"/>
  <c r="AD104" s="1"/>
  <c r="C44"/>
  <c r="O44" s="1"/>
  <c r="S34"/>
  <c r="S32" s="1"/>
  <c r="S104" s="1"/>
  <c r="P41"/>
  <c r="R52"/>
  <c r="R34" s="1"/>
  <c r="R32" s="1"/>
  <c r="R104" s="1"/>
  <c r="R105" s="1"/>
  <c r="AD33"/>
  <c r="AD31" s="1"/>
  <c r="AD103" s="1"/>
  <c r="AA33"/>
  <c r="AA31" s="1"/>
  <c r="AA103" s="1"/>
  <c r="AA105" s="1"/>
  <c r="AC32"/>
  <c r="AC104" s="1"/>
  <c r="AC105" s="1"/>
  <c r="O33"/>
  <c r="C10"/>
  <c r="P10" s="1"/>
  <c r="C8" i="4"/>
  <c r="AD221" i="5" l="1"/>
  <c r="AF221" s="1"/>
  <c r="AG221" s="1"/>
  <c r="AF219"/>
  <c r="AG219" s="1"/>
  <c r="P52" i="1"/>
  <c r="P34" s="1"/>
  <c r="P32" s="1"/>
  <c r="S134" i="4"/>
  <c r="Q104" i="1"/>
  <c r="AD105"/>
  <c r="S105"/>
  <c r="C128" i="4"/>
  <c r="C54"/>
  <c r="P52"/>
  <c r="P34" s="1"/>
  <c r="P32" s="1"/>
  <c r="P104" s="1"/>
  <c r="T58"/>
  <c r="T52" s="1"/>
  <c r="T34" s="1"/>
  <c r="T32" s="1"/>
  <c r="T104" s="1"/>
  <c r="Y135"/>
  <c r="Y136" s="1"/>
  <c r="Y105"/>
  <c r="AC32"/>
  <c r="AC104" s="1"/>
  <c r="AD96"/>
  <c r="AD32" s="1"/>
  <c r="AD104" s="1"/>
  <c r="Z136"/>
  <c r="X34"/>
  <c r="X32" s="1"/>
  <c r="X104" s="1"/>
  <c r="C114"/>
  <c r="S114" s="1"/>
  <c r="S130" s="1"/>
  <c r="S131" s="1"/>
  <c r="C155"/>
  <c r="D152"/>
  <c r="O42"/>
  <c r="S44"/>
  <c r="S42" s="1"/>
  <c r="D147"/>
  <c r="C149"/>
  <c r="D149" s="1"/>
  <c r="Z105"/>
  <c r="D142"/>
  <c r="C154"/>
  <c r="D154" s="1"/>
  <c r="C141"/>
  <c r="D141" s="1"/>
  <c r="O134"/>
  <c r="F142"/>
  <c r="P131"/>
  <c r="Q130"/>
  <c r="Q131" s="1"/>
  <c r="O104"/>
  <c r="O135" s="1"/>
  <c r="C42" i="1"/>
  <c r="C42" i="4"/>
  <c r="C33"/>
  <c r="AA135"/>
  <c r="AA136" s="1"/>
  <c r="AA105"/>
  <c r="Q112" i="1"/>
  <c r="Q118" s="1"/>
  <c r="Q119" s="1"/>
  <c r="C118"/>
  <c r="C119" s="1"/>
  <c r="R52" i="4"/>
  <c r="R34" s="1"/>
  <c r="R32" s="1"/>
  <c r="R104" s="1"/>
  <c r="Q52"/>
  <c r="Q34" s="1"/>
  <c r="Q32" s="1"/>
  <c r="Q104" s="1"/>
  <c r="P105"/>
  <c r="P135"/>
  <c r="P136" s="1"/>
  <c r="Q105" i="1"/>
  <c r="C124"/>
  <c r="C33"/>
  <c r="P33"/>
  <c r="P31" s="1"/>
  <c r="P103" s="1"/>
  <c r="O42"/>
  <c r="C54"/>
  <c r="O54" s="1"/>
  <c r="P8"/>
  <c r="P104" s="1"/>
  <c r="O31"/>
  <c r="O103" s="1"/>
  <c r="C8"/>
  <c r="C130" i="4" l="1"/>
  <c r="C131" s="1"/>
  <c r="T135"/>
  <c r="T136" s="1"/>
  <c r="T105"/>
  <c r="X135"/>
  <c r="X136" s="1"/>
  <c r="X105"/>
  <c r="AD135"/>
  <c r="AD136" s="1"/>
  <c r="AD105"/>
  <c r="AC135"/>
  <c r="AC136" s="1"/>
  <c r="AC105"/>
  <c r="O52"/>
  <c r="O34" s="1"/>
  <c r="O32" s="1"/>
  <c r="S54"/>
  <c r="S52" s="1"/>
  <c r="S34" s="1"/>
  <c r="S32" s="1"/>
  <c r="S104" s="1"/>
  <c r="O105"/>
  <c r="F141"/>
  <c r="C153"/>
  <c r="D153" s="1"/>
  <c r="C143"/>
  <c r="D143" s="1"/>
  <c r="O136"/>
  <c r="R135"/>
  <c r="R136" s="1"/>
  <c r="R105"/>
  <c r="C31"/>
  <c r="C52" i="1"/>
  <c r="C52" i="4"/>
  <c r="Q105"/>
  <c r="Q135"/>
  <c r="Q136" s="1"/>
  <c r="C123" i="1"/>
  <c r="C125" s="1"/>
  <c r="P105"/>
  <c r="O52"/>
  <c r="O34" s="1"/>
  <c r="C31"/>
  <c r="Y143" i="4" l="1"/>
  <c r="Y142"/>
  <c r="S135"/>
  <c r="S136" s="1"/>
  <c r="S105"/>
  <c r="C34"/>
  <c r="D155"/>
  <c r="F143"/>
  <c r="O32" i="1"/>
  <c r="O104" s="1"/>
  <c r="O105" s="1"/>
  <c r="C34"/>
  <c r="C32" i="4" l="1"/>
  <c r="C104" s="1"/>
  <c r="C135" s="1"/>
  <c r="C32" i="1"/>
  <c r="C104" l="1"/>
  <c r="C7" i="4"/>
  <c r="C103" s="1"/>
  <c r="C134" s="1"/>
  <c r="C136" s="1"/>
  <c r="C7" i="1"/>
  <c r="C103" s="1"/>
  <c r="C105" l="1"/>
  <c r="C105" i="4"/>
</calcChain>
</file>

<file path=xl/comments1.xml><?xml version="1.0" encoding="utf-8"?>
<comments xmlns="http://schemas.openxmlformats.org/spreadsheetml/2006/main">
  <authors>
    <author>Autor</author>
  </authors>
  <commentList>
    <comment ref="AB39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zblokowany obiekt tech, spr trwałosc</t>
        </r>
      </text>
    </comment>
    <comment ref="V85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rozbic
</t>
        </r>
      </text>
    </comment>
    <comment ref="Z8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trwałosc</t>
        </r>
      </text>
    </comment>
    <comment ref="AB89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trwałosc</t>
        </r>
      </text>
    </comment>
    <comment ref="Y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  <comment ref="Y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2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Y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sharedStrings.xml><?xml version="1.0" encoding="utf-8"?>
<sst xmlns="http://schemas.openxmlformats.org/spreadsheetml/2006/main" count="853" uniqueCount="203">
  <si>
    <t>L.p.</t>
  </si>
  <si>
    <t>Element</t>
  </si>
  <si>
    <t>Wartość koszt. robót netto</t>
  </si>
  <si>
    <t>III kwatrtał 2016</t>
  </si>
  <si>
    <t>IV kwatrtał 2016</t>
  </si>
  <si>
    <t>VAT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</si>
  <si>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</si>
  <si>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</si>
  <si>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</si>
  <si>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</si>
  <si>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</si>
  <si>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</si>
  <si>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</si>
  <si>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</si>
  <si>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</si>
  <si>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</si>
  <si>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</si>
  <si>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</si>
  <si>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VAT 23%</t>
  </si>
  <si>
    <t>suma netto</t>
  </si>
  <si>
    <t>suma VAT 23%</t>
  </si>
  <si>
    <t>I kwatrtał 2017</t>
  </si>
  <si>
    <t>II kwatrtał 2017</t>
  </si>
  <si>
    <t>II kwatrtał 2018</t>
  </si>
  <si>
    <t>III kwatrtał 2017</t>
  </si>
  <si>
    <t>IV kwatrtał 2017</t>
  </si>
  <si>
    <t>I kwatrtał 2018</t>
  </si>
  <si>
    <t>III kwatrtał 2018</t>
  </si>
  <si>
    <t>netto</t>
  </si>
  <si>
    <t>brutto</t>
  </si>
  <si>
    <t>Koszty kwalifikowane</t>
  </si>
  <si>
    <t>Koszty niekwalifikowane</t>
  </si>
  <si>
    <t>przeró netto 2016</t>
  </si>
  <si>
    <t>przeró netto 2017</t>
  </si>
  <si>
    <t>przeró netto 2018</t>
  </si>
  <si>
    <t>sumabrutto</t>
  </si>
  <si>
    <t>wodociąg</t>
  </si>
  <si>
    <t>kanalizacja+oczyszczalnia</t>
  </si>
  <si>
    <t>kwal.+niekwal.</t>
  </si>
  <si>
    <t>niekwal</t>
  </si>
  <si>
    <t>kwal</t>
  </si>
  <si>
    <t>suma</t>
  </si>
  <si>
    <t xml:space="preserve">kwal+niekwal </t>
  </si>
  <si>
    <t>dof.</t>
  </si>
  <si>
    <t>1.2</t>
  </si>
  <si>
    <t>1.3</t>
  </si>
  <si>
    <t xml:space="preserve">Uwaga: </t>
  </si>
  <si>
    <t>Roboty wykonywane i rozliczane będą zgodnie z powyższym harmonogramem</t>
  </si>
  <si>
    <t>Przewiduje się fakturowanie kwartalne.</t>
  </si>
  <si>
    <t>Uwaga:</t>
  </si>
  <si>
    <t xml:space="preserve">Korzystanie z niniejszego arkusza nie jest obowiązkowe. </t>
  </si>
  <si>
    <t>Prosi się o zwrócenie uwagi na poprawnośc obliczeń i zaokrągleń</t>
  </si>
  <si>
    <t>Pól oznaczonych kolorem szarym nie należy wypełniac</t>
  </si>
  <si>
    <t>Do oferty można załączyć HRF i tabelę elementów, nie jest to obowiązkowe.</t>
  </si>
  <si>
    <t>kolumny sprawdzające</t>
  </si>
  <si>
    <t>IV kwatrtał 2018</t>
  </si>
  <si>
    <t>I kwatrtał 2019</t>
  </si>
  <si>
    <t>II kwatrtał 2019</t>
  </si>
  <si>
    <t>Instalacje fotowoltaiczne</t>
  </si>
  <si>
    <t>Padew Narodowa</t>
  </si>
  <si>
    <t>Instalacja o mocy 1,62</t>
  </si>
  <si>
    <t>VAT 8%</t>
  </si>
  <si>
    <t>1.1.1</t>
  </si>
  <si>
    <t>1.1.2</t>
  </si>
  <si>
    <t>ilośc kompletów instalacji [szt.]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</si>
  <si>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</si>
  <si>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</si>
  <si>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</si>
  <si>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</si>
  <si>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</si>
  <si>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</si>
  <si>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</si>
  <si>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</si>
  <si>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</si>
  <si>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</si>
  <si>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</si>
  <si>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</si>
  <si>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</si>
  <si>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</si>
  <si>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</si>
  <si>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</si>
  <si>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</si>
  <si>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</si>
  <si>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</si>
  <si>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</si>
  <si>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Instalacja o mocy 1,89</t>
  </si>
  <si>
    <t>Instalacja o mocy 2,16</t>
  </si>
  <si>
    <t>Instalacja o mocy 2,70</t>
  </si>
  <si>
    <t>Instalacja o mocy 3,24</t>
  </si>
  <si>
    <t>Instalacja o mocy 3,51</t>
  </si>
  <si>
    <t>Instalacja o mocy 3,78</t>
  </si>
  <si>
    <t>Instalacja o mocy 4,05</t>
  </si>
  <si>
    <t>Instalacja o mocy 4,32</t>
  </si>
  <si>
    <t>Instalacja o mocy 4,59</t>
  </si>
  <si>
    <t>Instalacja o mocy 4,86</t>
  </si>
  <si>
    <t>Instalacja o mocy 5,13</t>
  </si>
  <si>
    <t>Instalacja o mocy 5,40</t>
  </si>
  <si>
    <t>Instalacja o mocy 5,67</t>
  </si>
  <si>
    <t>Instalacja o mocy 5,94</t>
  </si>
  <si>
    <t>Instalacja o mocy 6,21</t>
  </si>
  <si>
    <t>Instalacja o mocy 6,48</t>
  </si>
  <si>
    <t>Instalacja o mocy 7,56</t>
  </si>
  <si>
    <t>Instalacja o mocy 8,10</t>
  </si>
  <si>
    <t>Instalacja o mocy 8,64</t>
  </si>
  <si>
    <t>Instalacja o mocy 8,91</t>
  </si>
  <si>
    <t>Instalacja o mocy 9,18</t>
  </si>
  <si>
    <t>1.2.1</t>
  </si>
  <si>
    <t>Borowa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</si>
  <si>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</si>
  <si>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</si>
  <si>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</si>
  <si>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</si>
  <si>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</si>
  <si>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</si>
  <si>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</si>
  <si>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</si>
  <si>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</si>
  <si>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</si>
  <si>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</si>
  <si>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</si>
  <si>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</si>
  <si>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</si>
  <si>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</si>
  <si>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</si>
  <si>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</si>
  <si>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</si>
  <si>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</si>
  <si>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</si>
  <si>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</si>
  <si>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Gawłuszowice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</si>
  <si>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</si>
  <si>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</si>
  <si>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</si>
  <si>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</si>
  <si>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</si>
  <si>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</si>
  <si>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</si>
  <si>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</si>
  <si>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</si>
  <si>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</si>
  <si>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</si>
  <si>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</si>
  <si>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</si>
  <si>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</si>
  <si>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</si>
  <si>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</si>
  <si>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</si>
  <si>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</si>
  <si>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</si>
  <si>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</si>
  <si>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</si>
  <si>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</si>
  <si>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I</t>
  </si>
  <si>
    <t>ilosc instalacji</t>
  </si>
  <si>
    <t>TES</t>
  </si>
  <si>
    <t>Lp.</t>
  </si>
  <si>
    <t>ilośc instalacji</t>
  </si>
  <si>
    <t>moc instalacji</t>
  </si>
  <si>
    <t>Łączna ilośc instalacji</t>
  </si>
  <si>
    <t>c.j. netto</t>
  </si>
  <si>
    <t>kwota netto</t>
  </si>
  <si>
    <t>kwota brutto</t>
  </si>
  <si>
    <t>kwota VAT</t>
  </si>
  <si>
    <t>Łącznie Gminy</t>
  </si>
  <si>
    <t>5=3*4</t>
  </si>
  <si>
    <t>10=8*9</t>
  </si>
  <si>
    <t>15=13*14</t>
  </si>
  <si>
    <t>18=3+8+13</t>
  </si>
  <si>
    <t>19=5+10+15</t>
  </si>
  <si>
    <t>20=6+11+16</t>
  </si>
  <si>
    <t>21=7+12+17</t>
  </si>
  <si>
    <t>7=5*1,08</t>
  </si>
  <si>
    <t>6=7-5</t>
  </si>
  <si>
    <t>12=10*1,08</t>
  </si>
  <si>
    <t>11=12-10</t>
  </si>
  <si>
    <t>17=15*1,08</t>
  </si>
  <si>
    <t>16=17-15</t>
  </si>
  <si>
    <t>Wykonawcy mogą sporządzić TES i HRF samodzielnie w dowolnym formacie</t>
  </si>
  <si>
    <t xml:space="preserve">Po uzupełnieniu kwot c.j. netto i ilości instalacji pozostałe elementy tabeli TES uzupełnią się automatycznie. </t>
  </si>
  <si>
    <t>suma VAT 8%</t>
  </si>
  <si>
    <t>należy uzupełnic "iloś kompletów instalacji" w danym miesiącu, pozostałe kolumny wypełnią się automatycznie</t>
  </si>
  <si>
    <t>Padew Narodowa, netto</t>
  </si>
  <si>
    <t>Borowa, netto</t>
  </si>
  <si>
    <t xml:space="preserve">Ostatnia faktura musi stanowic co najmniej 5 % kosztów </t>
  </si>
  <si>
    <t>Załącznik nr 10 - I</t>
  </si>
  <si>
    <t>HRF</t>
  </si>
  <si>
    <t>Załącznik nr 10A - I</t>
  </si>
  <si>
    <t>Instalacje solarne</t>
  </si>
  <si>
    <t>1.1</t>
  </si>
  <si>
    <t>II</t>
  </si>
  <si>
    <t>Instalacja o mocy 3,26</t>
  </si>
  <si>
    <t>Instalacja o mocy 4,89</t>
  </si>
  <si>
    <t>Instalacja o mocy 6,52</t>
  </si>
  <si>
    <t>2.2</t>
  </si>
  <si>
    <t>2.1</t>
  </si>
  <si>
    <t>2.2.1</t>
  </si>
  <si>
    <t>2.2.2</t>
  </si>
  <si>
    <t>2.2.3</t>
  </si>
  <si>
    <t>2.3</t>
  </si>
  <si>
    <t>2.3.1</t>
  </si>
  <si>
    <t>2.3.2</t>
  </si>
  <si>
    <t>2.3.3</t>
  </si>
  <si>
    <t>Należy wypełnic kolumnę c.j. netto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</si>
</sst>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4" fillId="0" borderId="5" xfId="0" applyFont="1" applyBorder="1" applyAlignment="1">
      <alignment horizontal="left" vertical="center"/>
    </xf>
    <xf numFmtId="0" fontId="1" fillId="0" borderId="3" xfId="0" applyFont="1" applyBorder="1"/>
    <xf numFmtId="0" fontId="1" fillId="0" borderId="5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1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5" xfId="0" applyNumberFormat="1" applyBorder="1"/>
    <xf numFmtId="4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0" fillId="2" borderId="5" xfId="0" applyNumberFormat="1" applyFill="1" applyBorder="1"/>
    <xf numFmtId="4" fontId="0" fillId="0" borderId="1" xfId="0" applyNumberFormat="1" applyBorder="1"/>
    <xf numFmtId="4" fontId="0" fillId="2" borderId="7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5" xfId="0" applyNumberFormat="1" applyFill="1" applyBorder="1"/>
    <xf numFmtId="4" fontId="0" fillId="0" borderId="7" xfId="0" applyNumberFormat="1" applyFill="1" applyBorder="1"/>
    <xf numFmtId="4" fontId="0" fillId="0" borderId="0" xfId="0" applyNumberFormat="1" applyBorder="1"/>
    <xf numFmtId="4" fontId="3" fillId="0" borderId="5" xfId="0" applyNumberFormat="1" applyFont="1" applyBorder="1"/>
    <xf numFmtId="0" fontId="4" fillId="0" borderId="17" xfId="0" applyFont="1" applyBorder="1" applyAlignment="1">
      <alignment horizontal="left" vertical="center" wrapText="1"/>
    </xf>
    <xf numFmtId="4" fontId="3" fillId="0" borderId="7" xfId="0" applyNumberFormat="1" applyFont="1" applyBorder="1"/>
    <xf numFmtId="4" fontId="0" fillId="0" borderId="5" xfId="0" applyNumberFormat="1" applyFont="1" applyFill="1" applyBorder="1"/>
    <xf numFmtId="4" fontId="0" fillId="2" borderId="5" xfId="0" applyNumberFormat="1" applyFont="1" applyFill="1" applyBorder="1"/>
    <xf numFmtId="4" fontId="0" fillId="0" borderId="7" xfId="0" applyNumberFormat="1" applyFont="1" applyFill="1" applyBorder="1"/>
    <xf numFmtId="4" fontId="0" fillId="2" borderId="7" xfId="0" applyNumberFormat="1" applyFont="1" applyFill="1" applyBorder="1"/>
    <xf numFmtId="4" fontId="3" fillId="0" borderId="5" xfId="0" applyNumberFormat="1" applyFont="1" applyFill="1" applyBorder="1"/>
    <xf numFmtId="4" fontId="3" fillId="2" borderId="5" xfId="0" applyNumberFormat="1" applyFont="1" applyFill="1" applyBorder="1"/>
    <xf numFmtId="4" fontId="3" fillId="0" borderId="3" xfId="0" applyNumberFormat="1" applyFont="1" applyFill="1" applyBorder="1"/>
    <xf numFmtId="4" fontId="3" fillId="0" borderId="7" xfId="0" applyNumberFormat="1" applyFont="1" applyFill="1" applyBorder="1"/>
    <xf numFmtId="4" fontId="3" fillId="2" borderId="7" xfId="0" applyNumberFormat="1" applyFont="1" applyFill="1" applyBorder="1"/>
    <xf numFmtId="0" fontId="6" fillId="0" borderId="18" xfId="0" applyFont="1" applyBorder="1" applyAlignment="1">
      <alignment horizontal="left" vertical="center" wrapText="1"/>
    </xf>
    <xf numFmtId="4" fontId="6" fillId="0" borderId="3" xfId="0" applyNumberFormat="1" applyFont="1" applyBorder="1"/>
    <xf numFmtId="0" fontId="6" fillId="0" borderId="17" xfId="0" applyFont="1" applyBorder="1" applyAlignment="1">
      <alignment horizontal="left" vertical="center" wrapText="1"/>
    </xf>
    <xf numFmtId="4" fontId="6" fillId="0" borderId="1" xfId="0" applyNumberFormat="1" applyFont="1" applyBorder="1"/>
    <xf numFmtId="4" fontId="3" fillId="0" borderId="3" xfId="0" applyNumberFormat="1" applyFont="1" applyBorder="1"/>
    <xf numFmtId="0" fontId="4" fillId="0" borderId="7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4" fontId="0" fillId="0" borderId="0" xfId="0" applyNumberFormat="1" applyFill="1" applyBorder="1"/>
    <xf numFmtId="4" fontId="0" fillId="0" borderId="3" xfId="0" applyNumberFormat="1" applyFill="1" applyBorder="1"/>
    <xf numFmtId="4" fontId="0" fillId="0" borderId="20" xfId="0" applyNumberFormat="1" applyBorder="1"/>
    <xf numFmtId="4" fontId="0" fillId="2" borderId="20" xfId="0" applyNumberFormat="1" applyFill="1" applyBorder="1"/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0" fillId="0" borderId="22" xfId="0" applyNumberFormat="1" applyBorder="1"/>
    <xf numFmtId="0" fontId="0" fillId="0" borderId="23" xfId="0" applyBorder="1"/>
    <xf numFmtId="4" fontId="0" fillId="0" borderId="23" xfId="0" applyNumberFormat="1" applyBorder="1"/>
    <xf numFmtId="4" fontId="0" fillId="0" borderId="1" xfId="0" applyNumberFormat="1" applyFill="1" applyBorder="1"/>
    <xf numFmtId="4" fontId="3" fillId="2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0" fillId="0" borderId="8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0" fontId="1" fillId="0" borderId="28" xfId="0" applyFont="1" applyBorder="1" applyAlignment="1">
      <alignment horizontal="left" vertical="center" wrapText="1"/>
    </xf>
    <xf numFmtId="4" fontId="0" fillId="0" borderId="29" xfId="0" applyNumberFormat="1" applyBorder="1"/>
    <xf numFmtId="0" fontId="1" fillId="0" borderId="14" xfId="0" applyFont="1" applyBorder="1" applyAlignment="1">
      <alignment horizontal="left" vertical="center" wrapText="1"/>
    </xf>
    <xf numFmtId="0" fontId="0" fillId="0" borderId="15" xfId="0" applyBorder="1"/>
    <xf numFmtId="4" fontId="0" fillId="2" borderId="23" xfId="0" applyNumberFormat="1" applyFill="1" applyBorder="1"/>
    <xf numFmtId="4" fontId="0" fillId="0" borderId="20" xfId="0" applyNumberFormat="1" applyFill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5" fillId="2" borderId="23" xfId="0" applyNumberFormat="1" applyFont="1" applyFill="1" applyBorder="1"/>
    <xf numFmtId="4" fontId="0" fillId="3" borderId="5" xfId="0" applyNumberFormat="1" applyFill="1" applyBorder="1"/>
    <xf numFmtId="4" fontId="0" fillId="3" borderId="7" xfId="0" applyNumberFormat="1" applyFill="1" applyBorder="1"/>
    <xf numFmtId="4" fontId="3" fillId="3" borderId="5" xfId="0" applyNumberFormat="1" applyFont="1" applyFill="1" applyBorder="1"/>
    <xf numFmtId="4" fontId="3" fillId="3" borderId="7" xfId="0" applyNumberFormat="1" applyFont="1" applyFill="1" applyBorder="1"/>
    <xf numFmtId="4" fontId="0" fillId="0" borderId="23" xfId="0" applyNumberFormat="1" applyFill="1" applyBorder="1"/>
    <xf numFmtId="0" fontId="1" fillId="0" borderId="23" xfId="0" applyFont="1" applyBorder="1" applyAlignment="1">
      <alignment horizontal="left" vertical="center" wrapText="1"/>
    </xf>
    <xf numFmtId="4" fontId="0" fillId="4" borderId="23" xfId="0" applyNumberFormat="1" applyFill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23" xfId="0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4" fillId="0" borderId="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0" fillId="0" borderId="3" xfId="0" applyNumberFormat="1" applyFont="1" applyBorder="1"/>
    <xf numFmtId="4" fontId="0" fillId="0" borderId="7" xfId="0" applyNumberFormat="1" applyFont="1" applyBorder="1"/>
    <xf numFmtId="0" fontId="4" fillId="0" borderId="3" xfId="0" applyFont="1" applyFill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5" borderId="23" xfId="0" applyFill="1" applyBorder="1"/>
    <xf numFmtId="0" fontId="3" fillId="5" borderId="23" xfId="0" applyFont="1" applyFill="1" applyBorder="1"/>
    <xf numFmtId="4" fontId="3" fillId="0" borderId="23" xfId="0" applyNumberFormat="1" applyFont="1" applyBorder="1"/>
    <xf numFmtId="0" fontId="3" fillId="0" borderId="23" xfId="0" applyFont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2" fontId="3" fillId="0" borderId="5" xfId="0" applyNumberFormat="1" applyFont="1" applyBorder="1" applyAlignment="1">
      <alignment horizontal="right" wrapText="1"/>
    </xf>
    <xf numFmtId="1" fontId="3" fillId="0" borderId="23" xfId="0" applyNumberFormat="1" applyFont="1" applyBorder="1" applyAlignment="1">
      <alignment horizontal="center"/>
    </xf>
    <xf numFmtId="4" fontId="0" fillId="4" borderId="3" xfId="0" applyNumberFormat="1" applyFill="1" applyBorder="1"/>
    <xf numFmtId="4" fontId="0" fillId="4" borderId="19" xfId="0" applyNumberFormat="1" applyFill="1" applyBorder="1"/>
    <xf numFmtId="4" fontId="0" fillId="4" borderId="7" xfId="0" applyNumberFormat="1" applyFill="1" applyBorder="1"/>
    <xf numFmtId="0" fontId="0" fillId="4" borderId="3" xfId="0" applyFill="1" applyBorder="1"/>
    <xf numFmtId="0" fontId="0" fillId="4" borderId="23" xfId="0" applyFill="1" applyBorder="1"/>
    <xf numFmtId="4" fontId="0" fillId="4" borderId="1" xfId="0" applyNumberFormat="1" applyFill="1" applyBorder="1"/>
    <xf numFmtId="0" fontId="0" fillId="4" borderId="7" xfId="0" applyFill="1" applyBorder="1"/>
    <xf numFmtId="0" fontId="5" fillId="0" borderId="0" xfId="0" applyFont="1"/>
    <xf numFmtId="0" fontId="10" fillId="0" borderId="0" xfId="0" applyFont="1" applyFill="1"/>
    <xf numFmtId="0" fontId="10" fillId="0" borderId="0" xfId="0" applyFont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11" fillId="0" borderId="0" xfId="0" applyFont="1"/>
    <xf numFmtId="0" fontId="5" fillId="0" borderId="23" xfId="0" applyFont="1" applyFill="1" applyBorder="1" applyAlignment="1">
      <alignment horizontal="center"/>
    </xf>
    <xf numFmtId="4" fontId="5" fillId="0" borderId="23" xfId="0" applyNumberFormat="1" applyFont="1" applyFill="1" applyBorder="1"/>
    <xf numFmtId="0" fontId="0" fillId="0" borderId="23" xfId="0" applyFill="1" applyBorder="1" applyAlignment="1">
      <alignment horizontal="center"/>
    </xf>
    <xf numFmtId="0" fontId="0" fillId="0" borderId="3" xfId="0" applyFill="1" applyBorder="1"/>
    <xf numFmtId="0" fontId="0" fillId="0" borderId="23" xfId="0" applyFill="1" applyBorder="1"/>
    <xf numFmtId="0" fontId="0" fillId="0" borderId="7" xfId="0" applyFill="1" applyBorder="1"/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2"/>
  <sheetViews>
    <sheetView view="pageBreakPreview" topLeftCell="A259" zoomScale="70" zoomScaleNormal="70" zoomScaleSheetLayoutView="70" workbookViewId="0">
      <selection activeCell="AB264" sqref="AB264"/>
    </sheetView>
  </sheetViews>
  <sheetFormatPr defaultRowHeight="15"/>
  <cols>
    <col min="1" max="1" width="11.42578125" customWidth="1"/>
    <col min="2" max="2" width="23.5703125" customWidth="1"/>
    <col min="3" max="3" width="15.5703125" customWidth="1"/>
    <col min="4" max="4" width="0.285156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1.28515625" customWidth="1"/>
    <col min="20" max="20" width="15.5703125" customWidth="1"/>
    <col min="21" max="21" width="10.85546875" customWidth="1"/>
    <col min="22" max="22" width="12.28515625" customWidth="1"/>
    <col min="23" max="23" width="14.140625" customWidth="1"/>
    <col min="24" max="24" width="13.28515625" customWidth="1"/>
    <col min="25" max="25" width="15.140625" customWidth="1"/>
    <col min="26" max="26" width="13.7109375" customWidth="1"/>
    <col min="27" max="27" width="13.28515625" customWidth="1"/>
    <col min="28" max="28" width="9.140625" customWidth="1"/>
    <col min="29" max="29" width="10" customWidth="1"/>
    <col min="30" max="31" width="11.28515625" customWidth="1"/>
    <col min="32" max="32" width="16.85546875" customWidth="1"/>
    <col min="33" max="33" width="14.140625" customWidth="1"/>
    <col min="34" max="34" width="12" bestFit="1" customWidth="1"/>
  </cols>
  <sheetData>
    <row r="1" spans="1:33" ht="18.75">
      <c r="A1" s="146" t="s">
        <v>185</v>
      </c>
      <c r="AB1" t="s">
        <v>184</v>
      </c>
    </row>
    <row r="5" spans="1:33" ht="15.75" thickBot="1"/>
    <row r="6" spans="1:33" ht="15.75" thickBot="1">
      <c r="A6" s="173" t="s">
        <v>0</v>
      </c>
      <c r="B6" s="170" t="s">
        <v>1</v>
      </c>
      <c r="C6" s="112" t="s">
        <v>153</v>
      </c>
    </row>
    <row r="7" spans="1:33" ht="26.25" customHeight="1">
      <c r="A7" s="174"/>
      <c r="B7" s="171"/>
      <c r="C7" s="111" t="s">
        <v>2</v>
      </c>
      <c r="D7" s="157" t="s">
        <v>3</v>
      </c>
      <c r="E7" s="157"/>
      <c r="F7" s="157"/>
      <c r="G7" s="157" t="s">
        <v>4</v>
      </c>
      <c r="H7" s="157"/>
      <c r="I7" s="157"/>
      <c r="J7" s="157" t="s">
        <v>21</v>
      </c>
      <c r="K7" s="157"/>
      <c r="L7" s="157"/>
      <c r="M7" s="157" t="s">
        <v>22</v>
      </c>
      <c r="N7" s="157"/>
      <c r="O7" s="157"/>
      <c r="P7" s="157" t="s">
        <v>24</v>
      </c>
      <c r="Q7" s="157"/>
      <c r="R7" s="157"/>
      <c r="S7" s="157" t="s">
        <v>27</v>
      </c>
      <c r="T7" s="157"/>
      <c r="U7" s="157"/>
      <c r="V7" s="157" t="s">
        <v>55</v>
      </c>
      <c r="W7" s="157"/>
      <c r="X7" s="157"/>
      <c r="Y7" s="157" t="s">
        <v>56</v>
      </c>
      <c r="Z7" s="157"/>
      <c r="AA7" s="157"/>
      <c r="AB7" s="157" t="s">
        <v>57</v>
      </c>
      <c r="AC7" s="157"/>
      <c r="AD7" s="163"/>
      <c r="AE7" s="99"/>
      <c r="AF7" s="161" t="s">
        <v>54</v>
      </c>
      <c r="AG7" s="161"/>
    </row>
    <row r="8" spans="1:33" ht="15.75" thickBot="1">
      <c r="A8" s="175"/>
      <c r="B8" s="172"/>
      <c r="C8" s="110" t="s">
        <v>5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4" t="s">
        <v>6</v>
      </c>
      <c r="K8" s="14" t="s">
        <v>7</v>
      </c>
      <c r="L8" s="14" t="s">
        <v>8</v>
      </c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14</v>
      </c>
      <c r="S8" s="15" t="s">
        <v>12</v>
      </c>
      <c r="T8" s="15" t="s">
        <v>13</v>
      </c>
      <c r="U8" s="15" t="s">
        <v>14</v>
      </c>
      <c r="V8" s="15" t="s">
        <v>15</v>
      </c>
      <c r="W8" s="15" t="s">
        <v>16</v>
      </c>
      <c r="X8" s="15" t="s">
        <v>17</v>
      </c>
      <c r="Y8" s="100" t="s">
        <v>6</v>
      </c>
      <c r="Z8" s="15" t="s">
        <v>7</v>
      </c>
      <c r="AA8" s="15" t="s">
        <v>8</v>
      </c>
      <c r="AB8" s="15" t="s">
        <v>9</v>
      </c>
      <c r="AC8" s="15" t="s">
        <v>10</v>
      </c>
      <c r="AD8" s="109" t="s">
        <v>11</v>
      </c>
      <c r="AE8" s="72"/>
    </row>
    <row r="9" spans="1:33" ht="18.75" customHeight="1">
      <c r="A9" s="167" t="s">
        <v>152</v>
      </c>
      <c r="B9" s="115" t="s">
        <v>64</v>
      </c>
      <c r="C9" s="131">
        <f>C12+C81+C150</f>
        <v>296</v>
      </c>
      <c r="D9" s="116">
        <f t="shared" ref="D9:AD9" si="0">D12+D81+D150</f>
        <v>0</v>
      </c>
      <c r="E9" s="116">
        <f t="shared" si="0"/>
        <v>0</v>
      </c>
      <c r="F9" s="116">
        <f t="shared" si="0"/>
        <v>0</v>
      </c>
      <c r="G9" s="116">
        <f t="shared" si="0"/>
        <v>0</v>
      </c>
      <c r="H9" s="116">
        <f t="shared" si="0"/>
        <v>0</v>
      </c>
      <c r="I9" s="116">
        <f t="shared" si="0"/>
        <v>0</v>
      </c>
      <c r="J9" s="116">
        <f t="shared" si="0"/>
        <v>0</v>
      </c>
      <c r="K9" s="116">
        <f t="shared" si="0"/>
        <v>0</v>
      </c>
      <c r="L9" s="116">
        <f t="shared" si="0"/>
        <v>0</v>
      </c>
      <c r="M9" s="116">
        <f t="shared" si="0"/>
        <v>0</v>
      </c>
      <c r="N9" s="116">
        <f t="shared" si="0"/>
        <v>0</v>
      </c>
      <c r="O9" s="116">
        <f t="shared" si="0"/>
        <v>0</v>
      </c>
      <c r="P9" s="116">
        <f t="shared" si="0"/>
        <v>0</v>
      </c>
      <c r="Q9" s="116">
        <f t="shared" si="0"/>
        <v>0</v>
      </c>
      <c r="R9" s="116">
        <f t="shared" si="0"/>
        <v>0</v>
      </c>
      <c r="S9" s="116">
        <f>S12+S81+S150</f>
        <v>0</v>
      </c>
      <c r="T9" s="116">
        <f t="shared" si="0"/>
        <v>0</v>
      </c>
      <c r="U9" s="116">
        <f t="shared" si="0"/>
        <v>0</v>
      </c>
      <c r="V9" s="116">
        <f t="shared" si="0"/>
        <v>0</v>
      </c>
      <c r="W9" s="116">
        <f t="shared" si="0"/>
        <v>0</v>
      </c>
      <c r="X9" s="116">
        <f t="shared" si="0"/>
        <v>0</v>
      </c>
      <c r="Y9" s="116">
        <f t="shared" si="0"/>
        <v>0</v>
      </c>
      <c r="Z9" s="116">
        <f t="shared" si="0"/>
        <v>0</v>
      </c>
      <c r="AA9" s="116">
        <f t="shared" si="0"/>
        <v>0</v>
      </c>
      <c r="AB9" s="116">
        <f t="shared" si="0"/>
        <v>0</v>
      </c>
      <c r="AC9" s="116">
        <f t="shared" si="0"/>
        <v>0</v>
      </c>
      <c r="AD9" s="116">
        <f t="shared" si="0"/>
        <v>0</v>
      </c>
      <c r="AE9" s="72"/>
      <c r="AF9" s="39">
        <f>SUM(D9:AD9)</f>
        <v>0</v>
      </c>
      <c r="AG9" s="7">
        <f>AF9-C9</f>
        <v>-296</v>
      </c>
    </row>
    <row r="10" spans="1:33" ht="21.75" customHeight="1">
      <c r="A10" s="168"/>
      <c r="B10" s="108" t="s">
        <v>58</v>
      </c>
      <c r="C10" s="56">
        <f>C13+C82+C151</f>
        <v>0</v>
      </c>
      <c r="D10" s="56">
        <f t="shared" ref="D10:S10" si="1">D13+D82+D151</f>
        <v>0</v>
      </c>
      <c r="E10" s="56">
        <f t="shared" si="1"/>
        <v>0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6">
        <f t="shared" si="1"/>
        <v>0</v>
      </c>
      <c r="J10" s="56">
        <f t="shared" si="1"/>
        <v>0</v>
      </c>
      <c r="K10" s="56">
        <f t="shared" si="1"/>
        <v>0</v>
      </c>
      <c r="L10" s="56">
        <f t="shared" si="1"/>
        <v>0</v>
      </c>
      <c r="M10" s="5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56">
        <f t="shared" si="1"/>
        <v>0</v>
      </c>
      <c r="S10" s="113">
        <f t="shared" si="1"/>
        <v>0</v>
      </c>
      <c r="T10" s="113">
        <f t="shared" ref="T10:AD10" si="2">T13+T82+T151</f>
        <v>0</v>
      </c>
      <c r="U10" s="113">
        <f t="shared" si="2"/>
        <v>0</v>
      </c>
      <c r="V10" s="113">
        <f t="shared" si="2"/>
        <v>0</v>
      </c>
      <c r="W10" s="113">
        <f t="shared" si="2"/>
        <v>0</v>
      </c>
      <c r="X10" s="113">
        <f t="shared" si="2"/>
        <v>0</v>
      </c>
      <c r="Y10" s="113">
        <f t="shared" si="2"/>
        <v>0</v>
      </c>
      <c r="Z10" s="113">
        <f t="shared" si="2"/>
        <v>0</v>
      </c>
      <c r="AA10" s="113">
        <f t="shared" si="2"/>
        <v>0</v>
      </c>
      <c r="AB10" s="113">
        <f t="shared" si="2"/>
        <v>0</v>
      </c>
      <c r="AC10" s="113">
        <f t="shared" si="2"/>
        <v>0</v>
      </c>
      <c r="AD10" s="113">
        <f t="shared" si="2"/>
        <v>0</v>
      </c>
      <c r="AE10" s="39"/>
      <c r="AF10" s="39">
        <f>SUM(D10:AD10)</f>
        <v>0</v>
      </c>
      <c r="AG10" s="7">
        <f>AF10-C10</f>
        <v>0</v>
      </c>
    </row>
    <row r="11" spans="1:33" ht="15.75" thickBot="1">
      <c r="A11" s="169"/>
      <c r="B11" s="57" t="s">
        <v>61</v>
      </c>
      <c r="C11" s="42">
        <f>C14+C83+C152</f>
        <v>0</v>
      </c>
      <c r="D11" s="42">
        <f t="shared" ref="D11:S11" si="3">D14+D83+D152</f>
        <v>0</v>
      </c>
      <c r="E11" s="42">
        <f t="shared" si="3"/>
        <v>0</v>
      </c>
      <c r="F11" s="42">
        <f t="shared" si="3"/>
        <v>0</v>
      </c>
      <c r="G11" s="42">
        <f t="shared" si="3"/>
        <v>0</v>
      </c>
      <c r="H11" s="42">
        <f t="shared" si="3"/>
        <v>0</v>
      </c>
      <c r="I11" s="42">
        <f t="shared" si="3"/>
        <v>0</v>
      </c>
      <c r="J11" s="42">
        <f t="shared" si="3"/>
        <v>0</v>
      </c>
      <c r="K11" s="42">
        <f t="shared" si="3"/>
        <v>0</v>
      </c>
      <c r="L11" s="42">
        <f t="shared" si="3"/>
        <v>0</v>
      </c>
      <c r="M11" s="42">
        <f t="shared" si="3"/>
        <v>0</v>
      </c>
      <c r="N11" s="42">
        <f t="shared" si="3"/>
        <v>0</v>
      </c>
      <c r="O11" s="42">
        <f t="shared" si="3"/>
        <v>0</v>
      </c>
      <c r="P11" s="42">
        <f t="shared" si="3"/>
        <v>0</v>
      </c>
      <c r="Q11" s="42">
        <f t="shared" si="3"/>
        <v>0</v>
      </c>
      <c r="R11" s="42">
        <f t="shared" si="3"/>
        <v>0</v>
      </c>
      <c r="S11" s="114">
        <f t="shared" si="3"/>
        <v>0</v>
      </c>
      <c r="T11" s="114">
        <f t="shared" ref="T11:AD11" si="4">T14+T83+T152</f>
        <v>0</v>
      </c>
      <c r="U11" s="114">
        <f t="shared" si="4"/>
        <v>0</v>
      </c>
      <c r="V11" s="114">
        <f t="shared" si="4"/>
        <v>0</v>
      </c>
      <c r="W11" s="114">
        <f t="shared" si="4"/>
        <v>0</v>
      </c>
      <c r="X11" s="114">
        <f t="shared" si="4"/>
        <v>0</v>
      </c>
      <c r="Y11" s="114">
        <f t="shared" si="4"/>
        <v>0</v>
      </c>
      <c r="Z11" s="114">
        <f t="shared" si="4"/>
        <v>0</v>
      </c>
      <c r="AA11" s="114">
        <f t="shared" si="4"/>
        <v>0</v>
      </c>
      <c r="AB11" s="114">
        <f t="shared" si="4"/>
        <v>0</v>
      </c>
      <c r="AC11" s="114">
        <f t="shared" si="4"/>
        <v>0</v>
      </c>
      <c r="AD11" s="114">
        <f t="shared" si="4"/>
        <v>0</v>
      </c>
      <c r="AE11" s="39"/>
      <c r="AF11" s="39">
        <f t="shared" ref="AF11:AF74" si="5">SUM(D11:AD11)</f>
        <v>0</v>
      </c>
      <c r="AG11" s="7">
        <f t="shared" ref="AG11:AG74" si="6">AF11-C11</f>
        <v>0</v>
      </c>
    </row>
    <row r="12" spans="1:33" ht="17.25" customHeight="1">
      <c r="A12" s="164" t="s">
        <v>188</v>
      </c>
      <c r="B12" s="104" t="s">
        <v>64</v>
      </c>
      <c r="C12" s="71">
        <f>TES!C30</f>
        <v>161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>
        <f>S15+S18+S21+S24+S27+S30+S33+S36+S39+S42+S45+S48+S51+S54+S57+S60+S63+S66+S69+S72+S75+S78</f>
        <v>0</v>
      </c>
      <c r="T12" s="28">
        <f t="shared" ref="T12:AD12" si="7">T15+T18+T21+T24+T27+T30+T33+T36+T39+T42+T45+T48+T51+T54+T57+T60+T63+T66+T69+T72+T75+T78</f>
        <v>0</v>
      </c>
      <c r="U12" s="28">
        <f t="shared" si="7"/>
        <v>0</v>
      </c>
      <c r="V12" s="28">
        <f t="shared" si="7"/>
        <v>0</v>
      </c>
      <c r="W12" s="28">
        <f t="shared" si="7"/>
        <v>0</v>
      </c>
      <c r="X12" s="28">
        <f t="shared" si="7"/>
        <v>0</v>
      </c>
      <c r="Y12" s="28">
        <f t="shared" si="7"/>
        <v>0</v>
      </c>
      <c r="Z12" s="28">
        <f t="shared" si="7"/>
        <v>0</v>
      </c>
      <c r="AA12" s="28">
        <f t="shared" si="7"/>
        <v>0</v>
      </c>
      <c r="AB12" s="28">
        <f t="shared" si="7"/>
        <v>0</v>
      </c>
      <c r="AC12" s="28">
        <f t="shared" si="7"/>
        <v>0</v>
      </c>
      <c r="AD12" s="28">
        <f t="shared" si="7"/>
        <v>0</v>
      </c>
      <c r="AE12" s="39"/>
      <c r="AF12" s="39">
        <f t="shared" si="5"/>
        <v>0</v>
      </c>
      <c r="AG12" s="7">
        <f t="shared" si="6"/>
        <v>-161</v>
      </c>
    </row>
    <row r="13" spans="1:33" ht="18" customHeight="1">
      <c r="A13" s="165"/>
      <c r="B13" s="104" t="s">
        <v>181</v>
      </c>
      <c r="C13" s="28">
        <f>TES!E30</f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105"/>
      <c r="N13" s="105"/>
      <c r="O13" s="28"/>
      <c r="P13" s="28"/>
      <c r="Q13" s="28"/>
      <c r="R13" s="28"/>
      <c r="S13" s="28">
        <f>S16+S19+S22+S25+S28+S31+S34+S37+S40+S43+S46+S49+S52+S55+S58+S61+S64+S67+S70+S73+S76+S79</f>
        <v>0</v>
      </c>
      <c r="T13" s="28">
        <f t="shared" ref="T13:AD13" si="8">T16+T19+T22+T25+T28+T31+T34+T37+T40+T43+T46+T49+T52+T55+T58+T61+T64+T67+T70+T73+T76+T79+T82+T85+T88+T91+T94+T97+T100+T103+T106+T109+T112+T115+T118+T121+T124+T127+T130+T133+T136+T139+T142+T145+T148</f>
        <v>0</v>
      </c>
      <c r="U13" s="28">
        <f t="shared" si="8"/>
        <v>0</v>
      </c>
      <c r="V13" s="28">
        <f t="shared" si="8"/>
        <v>0</v>
      </c>
      <c r="W13" s="28">
        <f t="shared" si="8"/>
        <v>0</v>
      </c>
      <c r="X13" s="28">
        <f t="shared" si="8"/>
        <v>0</v>
      </c>
      <c r="Y13" s="28">
        <f t="shared" si="8"/>
        <v>0</v>
      </c>
      <c r="Z13" s="28">
        <f t="shared" si="8"/>
        <v>0</v>
      </c>
      <c r="AA13" s="28">
        <f t="shared" si="8"/>
        <v>0</v>
      </c>
      <c r="AB13" s="28">
        <f t="shared" si="8"/>
        <v>0</v>
      </c>
      <c r="AC13" s="28">
        <f t="shared" si="8"/>
        <v>0</v>
      </c>
      <c r="AD13" s="28">
        <f t="shared" si="8"/>
        <v>0</v>
      </c>
      <c r="AE13" s="39"/>
      <c r="AF13" s="39">
        <f t="shared" si="5"/>
        <v>0</v>
      </c>
      <c r="AG13" s="7">
        <f t="shared" si="6"/>
        <v>0</v>
      </c>
    </row>
    <row r="14" spans="1:33" ht="15.75" thickBot="1">
      <c r="A14" s="166"/>
      <c r="B14" s="106" t="s">
        <v>61</v>
      </c>
      <c r="C14" s="27">
        <f>TES!F30</f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107"/>
      <c r="N14" s="107"/>
      <c r="O14" s="27"/>
      <c r="P14" s="27"/>
      <c r="Q14" s="27"/>
      <c r="R14" s="27"/>
      <c r="S14" s="27">
        <f>S17+S20+S23+S26+S29+S32+S35+S38+S41+S44+S47+S50+S53+S56+S59+S62+S65+S68+S71+S74+S77+S80</f>
        <v>0</v>
      </c>
      <c r="T14" s="27">
        <f t="shared" ref="T14:AD14" si="9">T17+T20+T23+T26+T29+T32+T35+T38+T41+T44+T47+T50+T53+T56+T59+T62+T65+T68+T71+T74+T77+T80</f>
        <v>0</v>
      </c>
      <c r="U14" s="27">
        <f t="shared" si="9"/>
        <v>0</v>
      </c>
      <c r="V14" s="27">
        <f t="shared" si="9"/>
        <v>0</v>
      </c>
      <c r="W14" s="27">
        <f t="shared" si="9"/>
        <v>0</v>
      </c>
      <c r="X14" s="27">
        <f t="shared" si="9"/>
        <v>0</v>
      </c>
      <c r="Y14" s="27">
        <f t="shared" si="9"/>
        <v>0</v>
      </c>
      <c r="Z14" s="27">
        <f t="shared" si="9"/>
        <v>0</v>
      </c>
      <c r="AA14" s="27">
        <f t="shared" si="9"/>
        <v>0</v>
      </c>
      <c r="AB14" s="27">
        <f t="shared" si="9"/>
        <v>0</v>
      </c>
      <c r="AC14" s="27">
        <f t="shared" si="9"/>
        <v>0</v>
      </c>
      <c r="AD14" s="27">
        <f t="shared" si="9"/>
        <v>0</v>
      </c>
      <c r="AE14" s="39"/>
      <c r="AF14" s="39">
        <f t="shared" si="5"/>
        <v>0</v>
      </c>
      <c r="AG14" s="7">
        <f t="shared" si="6"/>
        <v>0</v>
      </c>
    </row>
    <row r="15" spans="1:33" ht="17.25" customHeight="1">
      <c r="A15" s="158" t="s">
        <v>62</v>
      </c>
      <c r="B15" s="101" t="s">
        <v>64</v>
      </c>
      <c r="C15" s="62">
        <f>TES!C8</f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02"/>
      <c r="N15" s="102"/>
      <c r="O15" s="16"/>
      <c r="P15" s="62"/>
      <c r="Q15" s="16"/>
      <c r="R15" s="16"/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35">
        <v>0</v>
      </c>
      <c r="AE15" s="39"/>
      <c r="AF15" s="39">
        <f t="shared" si="5"/>
        <v>0</v>
      </c>
      <c r="AG15" s="7">
        <f t="shared" si="6"/>
        <v>-1</v>
      </c>
    </row>
    <row r="16" spans="1:33" ht="15.75" customHeight="1">
      <c r="A16" s="159"/>
      <c r="B16" s="96" t="s">
        <v>60</v>
      </c>
      <c r="C16" s="95">
        <f>TES!E8</f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8"/>
      <c r="O16" s="68"/>
      <c r="P16" s="69"/>
      <c r="Q16" s="95"/>
      <c r="R16" s="69"/>
      <c r="S16" s="69">
        <f>TES!$D8*'HRF  '!S15</f>
        <v>0</v>
      </c>
      <c r="T16" s="69">
        <f>TES!$D8*'HRF  '!T15</f>
        <v>0</v>
      </c>
      <c r="U16" s="69">
        <f>TES!$D8*'HRF  '!U15</f>
        <v>0</v>
      </c>
      <c r="V16" s="69">
        <f>TES!$D8*'HRF  '!V15</f>
        <v>0</v>
      </c>
      <c r="W16" s="69">
        <f>TES!$D8*'HRF  '!W15</f>
        <v>0</v>
      </c>
      <c r="X16" s="69">
        <f>TES!$D8*'HRF  '!X15</f>
        <v>0</v>
      </c>
      <c r="Y16" s="69">
        <f>TES!$D8*'HRF  '!Y15</f>
        <v>0</v>
      </c>
      <c r="Z16" s="69">
        <f>TES!$D8*'HRF  '!Z15</f>
        <v>0</v>
      </c>
      <c r="AA16" s="69">
        <f>TES!$D8*'HRF  '!AA15</f>
        <v>0</v>
      </c>
      <c r="AB16" s="69">
        <f>TES!$D8*'HRF  '!AB15</f>
        <v>0</v>
      </c>
      <c r="AC16" s="69">
        <f>TES!$D8*'HRF  '!AC15</f>
        <v>0</v>
      </c>
      <c r="AD16" s="69">
        <f>TES!$D8*'HRF  '!AD15</f>
        <v>0</v>
      </c>
      <c r="AE16" s="39"/>
      <c r="AF16" s="39">
        <f t="shared" si="5"/>
        <v>0</v>
      </c>
      <c r="AG16" s="7">
        <f t="shared" si="6"/>
        <v>0</v>
      </c>
    </row>
    <row r="17" spans="1:33" ht="15.75" thickBot="1">
      <c r="A17" s="160"/>
      <c r="B17" s="4" t="s">
        <v>61</v>
      </c>
      <c r="C17" s="38">
        <f>TES!F8</f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2"/>
      <c r="O17" s="32"/>
      <c r="P17" s="26"/>
      <c r="Q17" s="70"/>
      <c r="R17" s="18"/>
      <c r="S17" s="18">
        <f>S16*1.08-S16</f>
        <v>0</v>
      </c>
      <c r="T17" s="18">
        <f t="shared" ref="T17:AD17" si="10">T16*1.08-T16</f>
        <v>0</v>
      </c>
      <c r="U17" s="18">
        <f t="shared" si="10"/>
        <v>0</v>
      </c>
      <c r="V17" s="18">
        <f t="shared" si="10"/>
        <v>0</v>
      </c>
      <c r="W17" s="18">
        <f t="shared" si="10"/>
        <v>0</v>
      </c>
      <c r="X17" s="18">
        <f t="shared" si="10"/>
        <v>0</v>
      </c>
      <c r="Y17" s="18">
        <f t="shared" si="10"/>
        <v>0</v>
      </c>
      <c r="Z17" s="18">
        <f t="shared" si="10"/>
        <v>0</v>
      </c>
      <c r="AA17" s="18">
        <f t="shared" si="10"/>
        <v>0</v>
      </c>
      <c r="AB17" s="18">
        <f t="shared" si="10"/>
        <v>0</v>
      </c>
      <c r="AC17" s="18">
        <f t="shared" si="10"/>
        <v>0</v>
      </c>
      <c r="AD17" s="18">
        <f t="shared" si="10"/>
        <v>0</v>
      </c>
      <c r="AE17" s="39"/>
      <c r="AF17" s="39">
        <f t="shared" si="5"/>
        <v>0</v>
      </c>
      <c r="AG17" s="7">
        <f t="shared" si="6"/>
        <v>0</v>
      </c>
    </row>
    <row r="18" spans="1:33" ht="14.25" customHeight="1">
      <c r="A18" s="158" t="s">
        <v>63</v>
      </c>
      <c r="B18" s="101" t="s">
        <v>64</v>
      </c>
      <c r="C18" s="62">
        <f>TES!C9</f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02"/>
      <c r="N18" s="102"/>
      <c r="O18" s="16"/>
      <c r="P18" s="62"/>
      <c r="Q18" s="16"/>
      <c r="R18" s="16"/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35">
        <v>0</v>
      </c>
      <c r="AE18" s="39"/>
      <c r="AF18" s="39">
        <f t="shared" si="5"/>
        <v>0</v>
      </c>
      <c r="AG18" s="7">
        <f t="shared" si="6"/>
        <v>-1</v>
      </c>
    </row>
    <row r="19" spans="1:33" ht="15" customHeight="1">
      <c r="A19" s="159"/>
      <c r="B19" s="96" t="s">
        <v>85</v>
      </c>
      <c r="C19" s="95">
        <f>TES!E9</f>
        <v>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8"/>
      <c r="O19" s="68"/>
      <c r="P19" s="69"/>
      <c r="Q19" s="95"/>
      <c r="R19" s="69"/>
      <c r="S19" s="69">
        <f>TES!$D9*S18</f>
        <v>0</v>
      </c>
      <c r="T19" s="69">
        <f>TES!$D9*T18</f>
        <v>0</v>
      </c>
      <c r="U19" s="69">
        <f>TES!$D9*U18</f>
        <v>0</v>
      </c>
      <c r="V19" s="69">
        <f>TES!$D9*V18</f>
        <v>0</v>
      </c>
      <c r="W19" s="69">
        <f>TES!$D9*W18</f>
        <v>0</v>
      </c>
      <c r="X19" s="69">
        <f>TES!$D9*X18</f>
        <v>0</v>
      </c>
      <c r="Y19" s="69">
        <f>TES!$D9*Y18</f>
        <v>0</v>
      </c>
      <c r="Z19" s="69">
        <f>TES!$D9*Z18</f>
        <v>0</v>
      </c>
      <c r="AA19" s="69">
        <f>TES!$D9*AA18</f>
        <v>0</v>
      </c>
      <c r="AB19" s="69">
        <f>TES!$D9*AB18</f>
        <v>0</v>
      </c>
      <c r="AC19" s="69">
        <f>TES!$D9*AC18</f>
        <v>0</v>
      </c>
      <c r="AD19" s="69">
        <f>TES!$D9*AD18</f>
        <v>0</v>
      </c>
      <c r="AE19" s="39"/>
      <c r="AF19" s="39">
        <f t="shared" si="5"/>
        <v>0</v>
      </c>
      <c r="AG19" s="7">
        <f t="shared" si="6"/>
        <v>0</v>
      </c>
    </row>
    <row r="20" spans="1:33" ht="15.75" thickBot="1">
      <c r="A20" s="160"/>
      <c r="B20" s="4" t="s">
        <v>61</v>
      </c>
      <c r="C20" s="38">
        <f>TES!F9</f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/>
      <c r="O20" s="32"/>
      <c r="P20" s="26"/>
      <c r="Q20" s="70"/>
      <c r="R20" s="18"/>
      <c r="S20" s="18">
        <f>S19*1.08-S19</f>
        <v>0</v>
      </c>
      <c r="T20" s="18">
        <f t="shared" ref="T20:AD20" si="11">T19*1.08-T19</f>
        <v>0</v>
      </c>
      <c r="U20" s="18">
        <f t="shared" si="11"/>
        <v>0</v>
      </c>
      <c r="V20" s="18">
        <f t="shared" si="11"/>
        <v>0</v>
      </c>
      <c r="W20" s="18">
        <f t="shared" si="11"/>
        <v>0</v>
      </c>
      <c r="X20" s="18">
        <f t="shared" si="11"/>
        <v>0</v>
      </c>
      <c r="Y20" s="18">
        <f t="shared" si="11"/>
        <v>0</v>
      </c>
      <c r="Z20" s="18">
        <f t="shared" si="11"/>
        <v>0</v>
      </c>
      <c r="AA20" s="18">
        <f t="shared" si="11"/>
        <v>0</v>
      </c>
      <c r="AB20" s="18">
        <f t="shared" si="11"/>
        <v>0</v>
      </c>
      <c r="AC20" s="18">
        <f t="shared" si="11"/>
        <v>0</v>
      </c>
      <c r="AD20" s="18">
        <f t="shared" si="11"/>
        <v>0</v>
      </c>
      <c r="AE20" s="39"/>
      <c r="AF20" s="39">
        <f t="shared" si="5"/>
        <v>0</v>
      </c>
      <c r="AG20" s="7">
        <f t="shared" si="6"/>
        <v>0</v>
      </c>
    </row>
    <row r="21" spans="1:33" ht="16.5" customHeight="1">
      <c r="A21" s="158" t="s">
        <v>65</v>
      </c>
      <c r="B21" s="101" t="s">
        <v>64</v>
      </c>
      <c r="C21" s="62">
        <f>TES!C10</f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02"/>
      <c r="N21" s="102"/>
      <c r="O21" s="16"/>
      <c r="P21" s="62"/>
      <c r="Q21" s="16"/>
      <c r="R21" s="16"/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35">
        <v>0</v>
      </c>
      <c r="AE21" s="39"/>
      <c r="AF21" s="39">
        <f t="shared" si="5"/>
        <v>0</v>
      </c>
      <c r="AG21" s="7">
        <f t="shared" si="6"/>
        <v>-1</v>
      </c>
    </row>
    <row r="22" spans="1:33" ht="15" customHeight="1">
      <c r="A22" s="159"/>
      <c r="B22" s="96" t="s">
        <v>86</v>
      </c>
      <c r="C22" s="95">
        <f>TES!E10</f>
        <v>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8"/>
      <c r="O22" s="68"/>
      <c r="P22" s="69"/>
      <c r="Q22" s="95"/>
      <c r="R22" s="69"/>
      <c r="S22" s="69">
        <f>TES!$D10*S21</f>
        <v>0</v>
      </c>
      <c r="T22" s="69">
        <f>TES!$D10*T21</f>
        <v>0</v>
      </c>
      <c r="U22" s="69">
        <f>TES!$D10*U21</f>
        <v>0</v>
      </c>
      <c r="V22" s="69">
        <f>TES!$D10*V21</f>
        <v>0</v>
      </c>
      <c r="W22" s="69">
        <f>TES!$D10*W21</f>
        <v>0</v>
      </c>
      <c r="X22" s="69">
        <f>TES!$D10*X21</f>
        <v>0</v>
      </c>
      <c r="Y22" s="69">
        <f>TES!$D10*Y21</f>
        <v>0</v>
      </c>
      <c r="Z22" s="69">
        <f>TES!$D10*Z21</f>
        <v>0</v>
      </c>
      <c r="AA22" s="69">
        <f>TES!$D10*AA21</f>
        <v>0</v>
      </c>
      <c r="AB22" s="69">
        <f>TES!$D10*AB21</f>
        <v>0</v>
      </c>
      <c r="AC22" s="69">
        <f>TES!$D10*AC21</f>
        <v>0</v>
      </c>
      <c r="AD22" s="69">
        <f>TES!$D10*AD21</f>
        <v>0</v>
      </c>
      <c r="AE22" s="39"/>
      <c r="AF22" s="39">
        <f t="shared" si="5"/>
        <v>0</v>
      </c>
      <c r="AG22" s="7">
        <f t="shared" si="6"/>
        <v>0</v>
      </c>
    </row>
    <row r="23" spans="1:33" ht="15.75" thickBot="1">
      <c r="A23" s="160"/>
      <c r="B23" s="4" t="s">
        <v>61</v>
      </c>
      <c r="C23" s="38">
        <f>TES!F10</f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/>
      <c r="O23" s="32"/>
      <c r="P23" s="26"/>
      <c r="Q23" s="70"/>
      <c r="R23" s="18"/>
      <c r="S23" s="18">
        <f>S22*1.08-S22</f>
        <v>0</v>
      </c>
      <c r="T23" s="18">
        <f t="shared" ref="T23:AC23" si="12">T22*1.08-T22</f>
        <v>0</v>
      </c>
      <c r="U23" s="18">
        <f t="shared" si="12"/>
        <v>0</v>
      </c>
      <c r="V23" s="18">
        <f t="shared" si="12"/>
        <v>0</v>
      </c>
      <c r="W23" s="18">
        <f t="shared" si="12"/>
        <v>0</v>
      </c>
      <c r="X23" s="18">
        <f t="shared" si="12"/>
        <v>0</v>
      </c>
      <c r="Y23" s="18">
        <f t="shared" si="12"/>
        <v>0</v>
      </c>
      <c r="Z23" s="18">
        <f t="shared" si="12"/>
        <v>0</v>
      </c>
      <c r="AA23" s="18">
        <f t="shared" si="12"/>
        <v>0</v>
      </c>
      <c r="AB23" s="18">
        <f t="shared" si="12"/>
        <v>0</v>
      </c>
      <c r="AC23" s="18">
        <f t="shared" si="12"/>
        <v>0</v>
      </c>
      <c r="AD23" s="18">
        <f>AD22*1.08-AD22</f>
        <v>0</v>
      </c>
      <c r="AE23" s="39"/>
      <c r="AF23" s="39">
        <f t="shared" si="5"/>
        <v>0</v>
      </c>
      <c r="AG23" s="7">
        <f t="shared" si="6"/>
        <v>0</v>
      </c>
    </row>
    <row r="24" spans="1:33" ht="16.5" customHeight="1">
      <c r="A24" s="158" t="s">
        <v>66</v>
      </c>
      <c r="B24" s="101" t="s">
        <v>64</v>
      </c>
      <c r="C24" s="62">
        <f>TES!C11</f>
        <v>25</v>
      </c>
      <c r="D24" s="16"/>
      <c r="E24" s="16"/>
      <c r="F24" s="16"/>
      <c r="G24" s="16"/>
      <c r="H24" s="16"/>
      <c r="I24" s="16"/>
      <c r="J24" s="16"/>
      <c r="K24" s="16"/>
      <c r="L24" s="16"/>
      <c r="M24" s="102"/>
      <c r="N24" s="102"/>
      <c r="O24" s="16"/>
      <c r="P24" s="62"/>
      <c r="Q24" s="16"/>
      <c r="R24" s="16"/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35">
        <v>0</v>
      </c>
      <c r="AE24" s="39"/>
      <c r="AF24" s="39">
        <f t="shared" si="5"/>
        <v>0</v>
      </c>
      <c r="AG24" s="7">
        <f t="shared" si="6"/>
        <v>-25</v>
      </c>
    </row>
    <row r="25" spans="1:33" ht="16.5" customHeight="1">
      <c r="A25" s="159"/>
      <c r="B25" s="96" t="s">
        <v>87</v>
      </c>
      <c r="C25" s="95">
        <f>TES!E11</f>
        <v>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8"/>
      <c r="O25" s="68"/>
      <c r="P25" s="69"/>
      <c r="Q25" s="95"/>
      <c r="R25" s="69"/>
      <c r="S25" s="69">
        <f>TES!$D11*S24</f>
        <v>0</v>
      </c>
      <c r="T25" s="69">
        <f>TES!$D11*T24</f>
        <v>0</v>
      </c>
      <c r="U25" s="69">
        <f>TES!$D11*U24</f>
        <v>0</v>
      </c>
      <c r="V25" s="69">
        <f>TES!$D11*V24</f>
        <v>0</v>
      </c>
      <c r="W25" s="69">
        <f>TES!$D11*W24</f>
        <v>0</v>
      </c>
      <c r="X25" s="69">
        <f>TES!$D11*X24</f>
        <v>0</v>
      </c>
      <c r="Y25" s="69">
        <f>TES!$D11*Y24</f>
        <v>0</v>
      </c>
      <c r="Z25" s="69">
        <f>TES!$D11*Z24</f>
        <v>0</v>
      </c>
      <c r="AA25" s="69">
        <f>TES!$D11*AA24</f>
        <v>0</v>
      </c>
      <c r="AB25" s="69">
        <f>TES!$D11*AB24</f>
        <v>0</v>
      </c>
      <c r="AC25" s="69">
        <f>TES!$D11*AC24</f>
        <v>0</v>
      </c>
      <c r="AD25" s="69">
        <f>TES!$D11*AD24</f>
        <v>0</v>
      </c>
      <c r="AE25" s="39"/>
      <c r="AF25" s="39">
        <f t="shared" si="5"/>
        <v>0</v>
      </c>
      <c r="AG25" s="7">
        <f t="shared" si="6"/>
        <v>0</v>
      </c>
    </row>
    <row r="26" spans="1:33" ht="15.75" thickBot="1">
      <c r="A26" s="160"/>
      <c r="B26" s="4" t="s">
        <v>61</v>
      </c>
      <c r="C26" s="38">
        <f>TES!F11</f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2"/>
      <c r="O26" s="32"/>
      <c r="P26" s="26"/>
      <c r="Q26" s="70"/>
      <c r="R26" s="18"/>
      <c r="S26" s="18">
        <f>S25*1.08-S25</f>
        <v>0</v>
      </c>
      <c r="T26" s="18">
        <f t="shared" ref="T26:AD26" si="13">T25*1.08-T25</f>
        <v>0</v>
      </c>
      <c r="U26" s="18">
        <f t="shared" si="13"/>
        <v>0</v>
      </c>
      <c r="V26" s="18">
        <f t="shared" si="13"/>
        <v>0</v>
      </c>
      <c r="W26" s="18">
        <f t="shared" si="13"/>
        <v>0</v>
      </c>
      <c r="X26" s="18">
        <f t="shared" si="13"/>
        <v>0</v>
      </c>
      <c r="Y26" s="18">
        <f t="shared" si="13"/>
        <v>0</v>
      </c>
      <c r="Z26" s="18">
        <f t="shared" si="13"/>
        <v>0</v>
      </c>
      <c r="AA26" s="18">
        <f t="shared" si="13"/>
        <v>0</v>
      </c>
      <c r="AB26" s="18">
        <f t="shared" si="13"/>
        <v>0</v>
      </c>
      <c r="AC26" s="18">
        <f t="shared" si="13"/>
        <v>0</v>
      </c>
      <c r="AD26" s="18">
        <f t="shared" si="13"/>
        <v>0</v>
      </c>
      <c r="AE26" s="39"/>
      <c r="AF26" s="39">
        <f t="shared" si="5"/>
        <v>0</v>
      </c>
      <c r="AG26" s="7">
        <f t="shared" si="6"/>
        <v>0</v>
      </c>
    </row>
    <row r="27" spans="1:33" ht="16.5" customHeight="1">
      <c r="A27" s="158" t="s">
        <v>67</v>
      </c>
      <c r="B27" s="101" t="s">
        <v>64</v>
      </c>
      <c r="C27" s="62">
        <f>TES!C12</f>
        <v>36</v>
      </c>
      <c r="D27" s="16"/>
      <c r="E27" s="16"/>
      <c r="F27" s="16"/>
      <c r="G27" s="16"/>
      <c r="H27" s="16"/>
      <c r="I27" s="16"/>
      <c r="J27" s="16"/>
      <c r="K27" s="16"/>
      <c r="L27" s="16"/>
      <c r="M27" s="102"/>
      <c r="N27" s="102"/>
      <c r="O27" s="16"/>
      <c r="P27" s="62"/>
      <c r="Q27" s="16"/>
      <c r="R27" s="16"/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35">
        <v>0</v>
      </c>
      <c r="AE27" s="39"/>
      <c r="AF27" s="39">
        <f t="shared" si="5"/>
        <v>0</v>
      </c>
      <c r="AG27" s="7">
        <f t="shared" si="6"/>
        <v>-36</v>
      </c>
    </row>
    <row r="28" spans="1:33" ht="13.5" customHeight="1">
      <c r="A28" s="159"/>
      <c r="B28" s="96" t="s">
        <v>88</v>
      </c>
      <c r="C28" s="95">
        <f>TES!E12</f>
        <v>0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8"/>
      <c r="O28" s="68"/>
      <c r="P28" s="69"/>
      <c r="Q28" s="95"/>
      <c r="R28" s="69"/>
      <c r="S28" s="69">
        <f>TES!$D12*S27</f>
        <v>0</v>
      </c>
      <c r="T28" s="69">
        <f>TES!$D12*T27</f>
        <v>0</v>
      </c>
      <c r="U28" s="69">
        <f>TES!$D12*U27</f>
        <v>0</v>
      </c>
      <c r="V28" s="69">
        <f>TES!$D12*V27</f>
        <v>0</v>
      </c>
      <c r="W28" s="69">
        <f>TES!$D12*W27</f>
        <v>0</v>
      </c>
      <c r="X28" s="69">
        <f>TES!$D12*X27</f>
        <v>0</v>
      </c>
      <c r="Y28" s="69">
        <f>TES!$D12*Y27</f>
        <v>0</v>
      </c>
      <c r="Z28" s="69">
        <f>TES!$D12*Z27</f>
        <v>0</v>
      </c>
      <c r="AA28" s="69">
        <f>TES!$D12*AA27</f>
        <v>0</v>
      </c>
      <c r="AB28" s="69">
        <f>TES!$D12*AB27</f>
        <v>0</v>
      </c>
      <c r="AC28" s="69">
        <f>TES!$D12*AC27</f>
        <v>0</v>
      </c>
      <c r="AD28" s="69">
        <f>TES!$D12*AD27</f>
        <v>0</v>
      </c>
      <c r="AE28" s="39"/>
      <c r="AF28" s="39">
        <f t="shared" si="5"/>
        <v>0</v>
      </c>
      <c r="AG28" s="7">
        <f t="shared" si="6"/>
        <v>0</v>
      </c>
    </row>
    <row r="29" spans="1:33" ht="15.75" thickBot="1">
      <c r="A29" s="160"/>
      <c r="B29" s="4" t="s">
        <v>61</v>
      </c>
      <c r="C29" s="38">
        <f>TES!F12</f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2"/>
      <c r="O29" s="32"/>
      <c r="P29" s="26"/>
      <c r="Q29" s="70"/>
      <c r="R29" s="18"/>
      <c r="S29" s="18">
        <f>S28*1.08-S28</f>
        <v>0</v>
      </c>
      <c r="T29" s="18">
        <f t="shared" ref="T29:AD29" si="14">T28*1.08-T28</f>
        <v>0</v>
      </c>
      <c r="U29" s="18">
        <f t="shared" si="14"/>
        <v>0</v>
      </c>
      <c r="V29" s="18">
        <f t="shared" si="14"/>
        <v>0</v>
      </c>
      <c r="W29" s="18">
        <f t="shared" si="14"/>
        <v>0</v>
      </c>
      <c r="X29" s="18">
        <f t="shared" si="14"/>
        <v>0</v>
      </c>
      <c r="Y29" s="18">
        <f t="shared" si="14"/>
        <v>0</v>
      </c>
      <c r="Z29" s="18">
        <f t="shared" si="14"/>
        <v>0</v>
      </c>
      <c r="AA29" s="18">
        <f t="shared" si="14"/>
        <v>0</v>
      </c>
      <c r="AB29" s="18">
        <f t="shared" si="14"/>
        <v>0</v>
      </c>
      <c r="AC29" s="18">
        <f t="shared" si="14"/>
        <v>0</v>
      </c>
      <c r="AD29" s="18">
        <f t="shared" si="14"/>
        <v>0</v>
      </c>
      <c r="AE29" s="39"/>
      <c r="AF29" s="39">
        <f t="shared" si="5"/>
        <v>0</v>
      </c>
      <c r="AG29" s="7">
        <f t="shared" si="6"/>
        <v>0</v>
      </c>
    </row>
    <row r="30" spans="1:33" ht="15.75" customHeight="1">
      <c r="A30" s="158" t="s">
        <v>68</v>
      </c>
      <c r="B30" s="101" t="s">
        <v>64</v>
      </c>
      <c r="C30" s="62">
        <f>TES!C13</f>
        <v>3</v>
      </c>
      <c r="D30" s="16"/>
      <c r="E30" s="16"/>
      <c r="F30" s="16"/>
      <c r="G30" s="16"/>
      <c r="H30" s="16"/>
      <c r="I30" s="16"/>
      <c r="J30" s="16"/>
      <c r="K30" s="16"/>
      <c r="L30" s="16"/>
      <c r="M30" s="102"/>
      <c r="N30" s="102"/>
      <c r="O30" s="16"/>
      <c r="P30" s="62"/>
      <c r="Q30" s="16"/>
      <c r="R30" s="16"/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35">
        <v>0</v>
      </c>
      <c r="AE30" s="39"/>
      <c r="AF30" s="39">
        <f t="shared" si="5"/>
        <v>0</v>
      </c>
      <c r="AG30" s="7">
        <f t="shared" si="6"/>
        <v>-3</v>
      </c>
    </row>
    <row r="31" spans="1:33">
      <c r="A31" s="159"/>
      <c r="B31" s="96" t="s">
        <v>89</v>
      </c>
      <c r="C31" s="95">
        <f>TES!E13</f>
        <v>0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8"/>
      <c r="O31" s="68"/>
      <c r="P31" s="69"/>
      <c r="Q31" s="95"/>
      <c r="R31" s="69"/>
      <c r="S31" s="69">
        <f>TES!$D13*S30</f>
        <v>0</v>
      </c>
      <c r="T31" s="69">
        <f>TES!$D13*T30</f>
        <v>0</v>
      </c>
      <c r="U31" s="69">
        <f>TES!$D13*U30</f>
        <v>0</v>
      </c>
      <c r="V31" s="69">
        <f>TES!$D13*V30</f>
        <v>0</v>
      </c>
      <c r="W31" s="69">
        <f>TES!$D13*W30</f>
        <v>0</v>
      </c>
      <c r="X31" s="69">
        <f>TES!$D13*X30</f>
        <v>0</v>
      </c>
      <c r="Y31" s="69">
        <f>TES!$D13*Y30</f>
        <v>0</v>
      </c>
      <c r="Z31" s="69">
        <f>TES!$D13*Z30</f>
        <v>0</v>
      </c>
      <c r="AA31" s="69">
        <f>TES!$D13*AA30</f>
        <v>0</v>
      </c>
      <c r="AB31" s="69">
        <f>TES!$D13*AB30</f>
        <v>0</v>
      </c>
      <c r="AC31" s="69">
        <f>TES!$D13*AC30</f>
        <v>0</v>
      </c>
      <c r="AD31" s="69">
        <f>TES!$D13*AD30</f>
        <v>0</v>
      </c>
      <c r="AE31" s="39"/>
      <c r="AF31" s="39">
        <f t="shared" si="5"/>
        <v>0</v>
      </c>
      <c r="AG31" s="7">
        <f t="shared" si="6"/>
        <v>0</v>
      </c>
    </row>
    <row r="32" spans="1:33" ht="15.75" thickBot="1">
      <c r="A32" s="160"/>
      <c r="B32" s="4" t="s">
        <v>61</v>
      </c>
      <c r="C32" s="38">
        <f>TES!F13</f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2"/>
      <c r="O32" s="32"/>
      <c r="P32" s="26"/>
      <c r="Q32" s="70"/>
      <c r="R32" s="18"/>
      <c r="S32" s="18">
        <f>S31*1.08-S31</f>
        <v>0</v>
      </c>
      <c r="T32" s="18">
        <f t="shared" ref="T32:AD32" si="15">T31*1.08-T31</f>
        <v>0</v>
      </c>
      <c r="U32" s="18">
        <f t="shared" si="15"/>
        <v>0</v>
      </c>
      <c r="V32" s="18">
        <f t="shared" si="15"/>
        <v>0</v>
      </c>
      <c r="W32" s="18">
        <f t="shared" si="15"/>
        <v>0</v>
      </c>
      <c r="X32" s="18">
        <f t="shared" si="15"/>
        <v>0</v>
      </c>
      <c r="Y32" s="18">
        <f t="shared" si="15"/>
        <v>0</v>
      </c>
      <c r="Z32" s="18">
        <f t="shared" si="15"/>
        <v>0</v>
      </c>
      <c r="AA32" s="18">
        <f t="shared" si="15"/>
        <v>0</v>
      </c>
      <c r="AB32" s="18">
        <f t="shared" si="15"/>
        <v>0</v>
      </c>
      <c r="AC32" s="18">
        <f t="shared" si="15"/>
        <v>0</v>
      </c>
      <c r="AD32" s="18">
        <f t="shared" si="15"/>
        <v>0</v>
      </c>
      <c r="AE32" s="39"/>
      <c r="AF32" s="39">
        <f t="shared" si="5"/>
        <v>0</v>
      </c>
      <c r="AG32" s="7">
        <f t="shared" si="6"/>
        <v>0</v>
      </c>
    </row>
    <row r="33" spans="1:33" ht="17.25" customHeight="1">
      <c r="A33" s="158" t="s">
        <v>69</v>
      </c>
      <c r="B33" s="101" t="s">
        <v>64</v>
      </c>
      <c r="C33" s="62">
        <f>TES!C14</f>
        <v>13</v>
      </c>
      <c r="D33" s="16"/>
      <c r="E33" s="16"/>
      <c r="F33" s="16"/>
      <c r="G33" s="16"/>
      <c r="H33" s="16"/>
      <c r="I33" s="16"/>
      <c r="J33" s="16"/>
      <c r="K33" s="16"/>
      <c r="L33" s="16"/>
      <c r="M33" s="102"/>
      <c r="N33" s="102"/>
      <c r="O33" s="16"/>
      <c r="P33" s="62"/>
      <c r="Q33" s="16"/>
      <c r="R33" s="16"/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35">
        <v>0</v>
      </c>
      <c r="AE33" s="39"/>
      <c r="AF33" s="39">
        <f t="shared" si="5"/>
        <v>0</v>
      </c>
      <c r="AG33" s="7">
        <f t="shared" si="6"/>
        <v>-13</v>
      </c>
    </row>
    <row r="34" spans="1:33">
      <c r="A34" s="159"/>
      <c r="B34" s="96" t="s">
        <v>90</v>
      </c>
      <c r="C34" s="95">
        <f>TES!E14</f>
        <v>0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8"/>
      <c r="O34" s="68"/>
      <c r="P34" s="69"/>
      <c r="Q34" s="95"/>
      <c r="R34" s="69"/>
      <c r="S34" s="69">
        <f>TES!$D14*S33</f>
        <v>0</v>
      </c>
      <c r="T34" s="69">
        <f>TES!$D14*T33</f>
        <v>0</v>
      </c>
      <c r="U34" s="69">
        <f>TES!$D14*U33</f>
        <v>0</v>
      </c>
      <c r="V34" s="69">
        <f>TES!$D14*V33</f>
        <v>0</v>
      </c>
      <c r="W34" s="69">
        <f>TES!$D14*W33</f>
        <v>0</v>
      </c>
      <c r="X34" s="69">
        <f>TES!$D14*X33</f>
        <v>0</v>
      </c>
      <c r="Y34" s="69">
        <f>TES!$D14*Y33</f>
        <v>0</v>
      </c>
      <c r="Z34" s="69">
        <f>TES!$D14*Z33</f>
        <v>0</v>
      </c>
      <c r="AA34" s="69">
        <f>TES!$D14*AA33</f>
        <v>0</v>
      </c>
      <c r="AB34" s="69">
        <f>TES!$D14*AB33</f>
        <v>0</v>
      </c>
      <c r="AC34" s="69">
        <f>TES!$D14*AC33</f>
        <v>0</v>
      </c>
      <c r="AD34" s="69">
        <f>TES!$D14*AD33</f>
        <v>0</v>
      </c>
      <c r="AE34" s="39"/>
      <c r="AF34" s="39">
        <f t="shared" si="5"/>
        <v>0</v>
      </c>
      <c r="AG34" s="7">
        <f t="shared" si="6"/>
        <v>0</v>
      </c>
    </row>
    <row r="35" spans="1:33" ht="15.75" thickBot="1">
      <c r="A35" s="160"/>
      <c r="B35" s="4" t="s">
        <v>61</v>
      </c>
      <c r="C35" s="38">
        <f>TES!F14</f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2"/>
      <c r="O35" s="32"/>
      <c r="P35" s="26"/>
      <c r="Q35" s="70"/>
      <c r="R35" s="18"/>
      <c r="S35" s="18">
        <f>S34*1.08-S34</f>
        <v>0</v>
      </c>
      <c r="T35" s="18">
        <f t="shared" ref="T35:AD35" si="16">T34*1.08-T34</f>
        <v>0</v>
      </c>
      <c r="U35" s="18">
        <f t="shared" si="16"/>
        <v>0</v>
      </c>
      <c r="V35" s="18">
        <f t="shared" si="16"/>
        <v>0</v>
      </c>
      <c r="W35" s="18">
        <f t="shared" si="16"/>
        <v>0</v>
      </c>
      <c r="X35" s="18">
        <f t="shared" si="16"/>
        <v>0</v>
      </c>
      <c r="Y35" s="18">
        <f t="shared" si="16"/>
        <v>0</v>
      </c>
      <c r="Z35" s="18">
        <f t="shared" si="16"/>
        <v>0</v>
      </c>
      <c r="AA35" s="18">
        <f t="shared" si="16"/>
        <v>0</v>
      </c>
      <c r="AB35" s="18">
        <f t="shared" si="16"/>
        <v>0</v>
      </c>
      <c r="AC35" s="18">
        <f t="shared" si="16"/>
        <v>0</v>
      </c>
      <c r="AD35" s="18">
        <f t="shared" si="16"/>
        <v>0</v>
      </c>
      <c r="AE35" s="39"/>
      <c r="AF35" s="39">
        <f t="shared" si="5"/>
        <v>0</v>
      </c>
      <c r="AG35" s="7">
        <f t="shared" si="6"/>
        <v>0</v>
      </c>
    </row>
    <row r="36" spans="1:33" ht="17.25" customHeight="1">
      <c r="A36" s="158" t="s">
        <v>70</v>
      </c>
      <c r="B36" s="101" t="s">
        <v>64</v>
      </c>
      <c r="C36" s="62">
        <f>TES!C15</f>
        <v>1</v>
      </c>
      <c r="D36" s="16"/>
      <c r="E36" s="16"/>
      <c r="F36" s="16"/>
      <c r="G36" s="16"/>
      <c r="H36" s="16"/>
      <c r="I36" s="16"/>
      <c r="J36" s="16"/>
      <c r="K36" s="16"/>
      <c r="L36" s="16"/>
      <c r="M36" s="102"/>
      <c r="N36" s="102"/>
      <c r="O36" s="16"/>
      <c r="P36" s="62"/>
      <c r="Q36" s="16"/>
      <c r="R36" s="16"/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35">
        <v>0</v>
      </c>
      <c r="AE36" s="39"/>
      <c r="AF36" s="39">
        <f t="shared" si="5"/>
        <v>0</v>
      </c>
      <c r="AG36" s="7">
        <f t="shared" si="6"/>
        <v>-1</v>
      </c>
    </row>
    <row r="37" spans="1:33">
      <c r="A37" s="159"/>
      <c r="B37" s="96" t="s">
        <v>91</v>
      </c>
      <c r="C37" s="95">
        <f>TES!E15</f>
        <v>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8"/>
      <c r="O37" s="68"/>
      <c r="P37" s="69"/>
      <c r="Q37" s="95"/>
      <c r="R37" s="69"/>
      <c r="S37" s="69">
        <f>TES!$D15*S36</f>
        <v>0</v>
      </c>
      <c r="T37" s="69">
        <f>TES!$D15*T36</f>
        <v>0</v>
      </c>
      <c r="U37" s="69">
        <f>TES!$D15*U36</f>
        <v>0</v>
      </c>
      <c r="V37" s="69">
        <f>TES!$D15*V36</f>
        <v>0</v>
      </c>
      <c r="W37" s="69">
        <f>TES!$D15*W36</f>
        <v>0</v>
      </c>
      <c r="X37" s="69">
        <f>TES!$D15*X36</f>
        <v>0</v>
      </c>
      <c r="Y37" s="69">
        <f>TES!$D15*Y36</f>
        <v>0</v>
      </c>
      <c r="Z37" s="69">
        <f>TES!$D15*Z36</f>
        <v>0</v>
      </c>
      <c r="AA37" s="69">
        <f>TES!$D15*AA36</f>
        <v>0</v>
      </c>
      <c r="AB37" s="69">
        <f>TES!$D15*AB36</f>
        <v>0</v>
      </c>
      <c r="AC37" s="69">
        <f>TES!$D15*AC36</f>
        <v>0</v>
      </c>
      <c r="AD37" s="69">
        <f>TES!$D15*AD36</f>
        <v>0</v>
      </c>
      <c r="AE37" s="39"/>
      <c r="AF37" s="39">
        <f t="shared" si="5"/>
        <v>0</v>
      </c>
      <c r="AG37" s="7">
        <f t="shared" si="6"/>
        <v>0</v>
      </c>
    </row>
    <row r="38" spans="1:33" ht="15.75" thickBot="1">
      <c r="A38" s="160"/>
      <c r="B38" s="4" t="s">
        <v>61</v>
      </c>
      <c r="C38" s="38">
        <f>TES!F15</f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2"/>
      <c r="O38" s="32"/>
      <c r="P38" s="26"/>
      <c r="Q38" s="70"/>
      <c r="R38" s="18"/>
      <c r="S38" s="18">
        <f>S37*1.08-S37</f>
        <v>0</v>
      </c>
      <c r="T38" s="18">
        <f t="shared" ref="T38:AD38" si="17">T37*1.08-T37</f>
        <v>0</v>
      </c>
      <c r="U38" s="18">
        <f t="shared" si="17"/>
        <v>0</v>
      </c>
      <c r="V38" s="18">
        <f t="shared" si="17"/>
        <v>0</v>
      </c>
      <c r="W38" s="18">
        <f t="shared" si="17"/>
        <v>0</v>
      </c>
      <c r="X38" s="18">
        <f t="shared" si="17"/>
        <v>0</v>
      </c>
      <c r="Y38" s="18">
        <f t="shared" si="17"/>
        <v>0</v>
      </c>
      <c r="Z38" s="18">
        <f t="shared" si="17"/>
        <v>0</v>
      </c>
      <c r="AA38" s="18">
        <f t="shared" si="17"/>
        <v>0</v>
      </c>
      <c r="AB38" s="18">
        <f t="shared" si="17"/>
        <v>0</v>
      </c>
      <c r="AC38" s="18">
        <f t="shared" si="17"/>
        <v>0</v>
      </c>
      <c r="AD38" s="18">
        <f t="shared" si="17"/>
        <v>0</v>
      </c>
      <c r="AE38" s="39"/>
      <c r="AF38" s="39">
        <f t="shared" si="5"/>
        <v>0</v>
      </c>
      <c r="AG38" s="7">
        <f t="shared" si="6"/>
        <v>0</v>
      </c>
    </row>
    <row r="39" spans="1:33" ht="15.75" customHeight="1">
      <c r="A39" s="158" t="s">
        <v>71</v>
      </c>
      <c r="B39" s="101" t="s">
        <v>64</v>
      </c>
      <c r="C39" s="62">
        <f>TES!C16</f>
        <v>31</v>
      </c>
      <c r="D39" s="16"/>
      <c r="E39" s="16"/>
      <c r="F39" s="16"/>
      <c r="G39" s="16"/>
      <c r="H39" s="16"/>
      <c r="I39" s="16"/>
      <c r="J39" s="16"/>
      <c r="K39" s="16"/>
      <c r="L39" s="16"/>
      <c r="M39" s="102"/>
      <c r="N39" s="102"/>
      <c r="O39" s="16"/>
      <c r="P39" s="62"/>
      <c r="Q39" s="16"/>
      <c r="R39" s="16"/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35">
        <v>0</v>
      </c>
      <c r="AE39" s="39"/>
      <c r="AF39" s="39">
        <f t="shared" si="5"/>
        <v>0</v>
      </c>
      <c r="AG39" s="7">
        <f t="shared" si="6"/>
        <v>-31</v>
      </c>
    </row>
    <row r="40" spans="1:33" ht="18" customHeight="1">
      <c r="A40" s="159"/>
      <c r="B40" s="96" t="s">
        <v>92</v>
      </c>
      <c r="C40" s="95">
        <f>TES!E16</f>
        <v>0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8"/>
      <c r="O40" s="68"/>
      <c r="P40" s="69"/>
      <c r="Q40" s="95"/>
      <c r="R40" s="69"/>
      <c r="S40" s="69">
        <f>TES!$D16*S39</f>
        <v>0</v>
      </c>
      <c r="T40" s="69">
        <f>TES!$D16*T39</f>
        <v>0</v>
      </c>
      <c r="U40" s="69">
        <f>TES!$D16*U39</f>
        <v>0</v>
      </c>
      <c r="V40" s="69">
        <f>TES!$D16*V39</f>
        <v>0</v>
      </c>
      <c r="W40" s="69">
        <f>TES!$D16*W39</f>
        <v>0</v>
      </c>
      <c r="X40" s="69">
        <f>TES!$D16*X39</f>
        <v>0</v>
      </c>
      <c r="Y40" s="69">
        <f>TES!$D16*Y39</f>
        <v>0</v>
      </c>
      <c r="Z40" s="69">
        <f>TES!$D16*Z39</f>
        <v>0</v>
      </c>
      <c r="AA40" s="69">
        <f>TES!$D16*AA39</f>
        <v>0</v>
      </c>
      <c r="AB40" s="69">
        <f>TES!$D16*AB39</f>
        <v>0</v>
      </c>
      <c r="AC40" s="69">
        <f>TES!$D16*AC39</f>
        <v>0</v>
      </c>
      <c r="AD40" s="69">
        <f>TES!$D16*AD39</f>
        <v>0</v>
      </c>
      <c r="AE40" s="39"/>
      <c r="AF40" s="39">
        <f t="shared" si="5"/>
        <v>0</v>
      </c>
      <c r="AG40" s="7">
        <f t="shared" si="6"/>
        <v>0</v>
      </c>
    </row>
    <row r="41" spans="1:33" ht="15.75" thickBot="1">
      <c r="A41" s="160"/>
      <c r="B41" s="4" t="s">
        <v>61</v>
      </c>
      <c r="C41" s="38">
        <f>TES!F16</f>
        <v>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32"/>
      <c r="O41" s="32"/>
      <c r="P41" s="26"/>
      <c r="Q41" s="70"/>
      <c r="R41" s="18"/>
      <c r="S41" s="18">
        <f>S40*1.08-S40</f>
        <v>0</v>
      </c>
      <c r="T41" s="18">
        <f t="shared" ref="T41:AD41" si="18">T40*1.08-T40</f>
        <v>0</v>
      </c>
      <c r="U41" s="18">
        <f t="shared" si="18"/>
        <v>0</v>
      </c>
      <c r="V41" s="18">
        <f t="shared" si="18"/>
        <v>0</v>
      </c>
      <c r="W41" s="18">
        <f t="shared" si="18"/>
        <v>0</v>
      </c>
      <c r="X41" s="18">
        <f t="shared" si="18"/>
        <v>0</v>
      </c>
      <c r="Y41" s="18">
        <f t="shared" si="18"/>
        <v>0</v>
      </c>
      <c r="Z41" s="18">
        <f t="shared" si="18"/>
        <v>0</v>
      </c>
      <c r="AA41" s="18">
        <f t="shared" si="18"/>
        <v>0</v>
      </c>
      <c r="AB41" s="18">
        <f t="shared" si="18"/>
        <v>0</v>
      </c>
      <c r="AC41" s="18">
        <f t="shared" si="18"/>
        <v>0</v>
      </c>
      <c r="AD41" s="18">
        <f t="shared" si="18"/>
        <v>0</v>
      </c>
      <c r="AE41" s="39"/>
      <c r="AF41" s="39">
        <f t="shared" si="5"/>
        <v>0</v>
      </c>
      <c r="AG41" s="7">
        <f t="shared" si="6"/>
        <v>0</v>
      </c>
    </row>
    <row r="42" spans="1:33" ht="16.5" customHeight="1">
      <c r="A42" s="158" t="s">
        <v>72</v>
      </c>
      <c r="B42" s="101" t="s">
        <v>64</v>
      </c>
      <c r="C42" s="133">
        <f>TES!C17</f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02"/>
      <c r="N42" s="102"/>
      <c r="O42" s="16"/>
      <c r="P42" s="62"/>
      <c r="Q42" s="16"/>
      <c r="R42" s="16"/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4">
        <v>0</v>
      </c>
      <c r="AE42" s="39"/>
      <c r="AF42" s="39">
        <f t="shared" si="5"/>
        <v>0</v>
      </c>
      <c r="AG42" s="7">
        <f t="shared" si="6"/>
        <v>0</v>
      </c>
    </row>
    <row r="43" spans="1:33">
      <c r="A43" s="159"/>
      <c r="B43" s="96" t="s">
        <v>93</v>
      </c>
      <c r="C43" s="97">
        <f>TES!E17</f>
        <v>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8"/>
      <c r="O43" s="68"/>
      <c r="P43" s="69"/>
      <c r="Q43" s="95"/>
      <c r="R43" s="69"/>
      <c r="S43" s="97">
        <f>TES!$D17*'HRF  '!S42</f>
        <v>0</v>
      </c>
      <c r="T43" s="97">
        <f>TES!$D17*'HRF  '!T42</f>
        <v>0</v>
      </c>
      <c r="U43" s="97">
        <f>TES!$D17*'HRF  '!U42</f>
        <v>0</v>
      </c>
      <c r="V43" s="97">
        <f>TES!$D17*'HRF  '!V42</f>
        <v>0</v>
      </c>
      <c r="W43" s="97">
        <f>TES!$D17*'HRF  '!W42</f>
        <v>0</v>
      </c>
      <c r="X43" s="97">
        <f>TES!$D17*'HRF  '!X42</f>
        <v>0</v>
      </c>
      <c r="Y43" s="97">
        <f>TES!$D17*'HRF  '!Y42</f>
        <v>0</v>
      </c>
      <c r="Z43" s="97">
        <f>TES!$D17*'HRF  '!Z42</f>
        <v>0</v>
      </c>
      <c r="AA43" s="97">
        <f>TES!$D17*'HRF  '!AA42</f>
        <v>0</v>
      </c>
      <c r="AB43" s="97">
        <f>TES!$D17*'HRF  '!AB42</f>
        <v>0</v>
      </c>
      <c r="AC43" s="97">
        <f>TES!$D17*'HRF  '!AC42</f>
        <v>0</v>
      </c>
      <c r="AD43" s="97">
        <f>TES!$D17*'HRF  '!AD42</f>
        <v>0</v>
      </c>
      <c r="AE43" s="39"/>
      <c r="AF43" s="39">
        <f t="shared" si="5"/>
        <v>0</v>
      </c>
      <c r="AG43" s="7">
        <f t="shared" si="6"/>
        <v>0</v>
      </c>
    </row>
    <row r="44" spans="1:33" ht="15.75" thickBot="1">
      <c r="A44" s="160"/>
      <c r="B44" s="4" t="s">
        <v>61</v>
      </c>
      <c r="C44" s="135">
        <f>TES!F17</f>
        <v>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2"/>
      <c r="O44" s="32"/>
      <c r="P44" s="26"/>
      <c r="Q44" s="70"/>
      <c r="R44" s="18"/>
      <c r="S44" s="135">
        <f>S43*1.08-S43</f>
        <v>0</v>
      </c>
      <c r="T44" s="135">
        <f t="shared" ref="T44:AD44" si="19">T43*1.08-T43</f>
        <v>0</v>
      </c>
      <c r="U44" s="135">
        <f t="shared" si="19"/>
        <v>0</v>
      </c>
      <c r="V44" s="135">
        <f t="shared" si="19"/>
        <v>0</v>
      </c>
      <c r="W44" s="135">
        <f t="shared" si="19"/>
        <v>0</v>
      </c>
      <c r="X44" s="135">
        <f t="shared" si="19"/>
        <v>0</v>
      </c>
      <c r="Y44" s="135">
        <f t="shared" si="19"/>
        <v>0</v>
      </c>
      <c r="Z44" s="135">
        <f t="shared" si="19"/>
        <v>0</v>
      </c>
      <c r="AA44" s="135">
        <f t="shared" si="19"/>
        <v>0</v>
      </c>
      <c r="AB44" s="135">
        <f t="shared" si="19"/>
        <v>0</v>
      </c>
      <c r="AC44" s="135">
        <f t="shared" si="19"/>
        <v>0</v>
      </c>
      <c r="AD44" s="135">
        <f t="shared" si="19"/>
        <v>0</v>
      </c>
      <c r="AE44" s="39"/>
      <c r="AF44" s="39">
        <f t="shared" si="5"/>
        <v>0</v>
      </c>
      <c r="AG44" s="7">
        <f t="shared" si="6"/>
        <v>0</v>
      </c>
    </row>
    <row r="45" spans="1:33" ht="15.75" customHeight="1">
      <c r="A45" s="158" t="s">
        <v>73</v>
      </c>
      <c r="B45" s="101" t="s">
        <v>64</v>
      </c>
      <c r="C45" s="62">
        <f>TES!C18</f>
        <v>17</v>
      </c>
      <c r="D45" s="16"/>
      <c r="E45" s="16"/>
      <c r="F45" s="16"/>
      <c r="G45" s="16"/>
      <c r="H45" s="16"/>
      <c r="I45" s="16"/>
      <c r="J45" s="16"/>
      <c r="K45" s="16"/>
      <c r="L45" s="16"/>
      <c r="M45" s="102"/>
      <c r="N45" s="102"/>
      <c r="O45" s="16"/>
      <c r="P45" s="62"/>
      <c r="Q45" s="16"/>
      <c r="R45" s="16"/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35">
        <v>0</v>
      </c>
      <c r="AE45" s="39"/>
      <c r="AF45" s="39">
        <f t="shared" si="5"/>
        <v>0</v>
      </c>
      <c r="AG45" s="7">
        <f t="shared" si="6"/>
        <v>-17</v>
      </c>
    </row>
    <row r="46" spans="1:33">
      <c r="A46" s="159"/>
      <c r="B46" s="96" t="s">
        <v>94</v>
      </c>
      <c r="C46" s="95">
        <f>TES!E18</f>
        <v>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8"/>
      <c r="O46" s="68"/>
      <c r="P46" s="69"/>
      <c r="Q46" s="95"/>
      <c r="R46" s="69"/>
      <c r="S46" s="69">
        <f>TES!$D18*S45</f>
        <v>0</v>
      </c>
      <c r="T46" s="69">
        <f>TES!$D18*T45</f>
        <v>0</v>
      </c>
      <c r="U46" s="69">
        <f>TES!$D18*U45</f>
        <v>0</v>
      </c>
      <c r="V46" s="69">
        <f>TES!$D18*V45</f>
        <v>0</v>
      </c>
      <c r="W46" s="69">
        <f>TES!$D18*W45</f>
        <v>0</v>
      </c>
      <c r="X46" s="69">
        <f>TES!$D18*X45</f>
        <v>0</v>
      </c>
      <c r="Y46" s="69">
        <f>TES!$D18*Y45</f>
        <v>0</v>
      </c>
      <c r="Z46" s="69">
        <f>TES!$D18*Z45</f>
        <v>0</v>
      </c>
      <c r="AA46" s="69">
        <f>TES!$D18*AA45</f>
        <v>0</v>
      </c>
      <c r="AB46" s="69">
        <f>TES!$D18*AB45</f>
        <v>0</v>
      </c>
      <c r="AC46" s="69">
        <f>TES!$D18*AC45</f>
        <v>0</v>
      </c>
      <c r="AD46" s="69">
        <f>TES!$D18*AD45</f>
        <v>0</v>
      </c>
      <c r="AE46" s="39"/>
      <c r="AF46" s="39">
        <f t="shared" si="5"/>
        <v>0</v>
      </c>
      <c r="AG46" s="7">
        <f t="shared" si="6"/>
        <v>0</v>
      </c>
    </row>
    <row r="47" spans="1:33" ht="15.75" thickBot="1">
      <c r="A47" s="160"/>
      <c r="B47" s="4" t="s">
        <v>61</v>
      </c>
      <c r="C47" s="38">
        <f>TES!F18</f>
        <v>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2"/>
      <c r="O47" s="32"/>
      <c r="P47" s="26"/>
      <c r="Q47" s="70"/>
      <c r="R47" s="18"/>
      <c r="S47" s="18">
        <f>S46*1.08-S46</f>
        <v>0</v>
      </c>
      <c r="T47" s="18">
        <f t="shared" ref="T47:AD47" si="20">T46*1.08-T46</f>
        <v>0</v>
      </c>
      <c r="U47" s="18">
        <f t="shared" si="20"/>
        <v>0</v>
      </c>
      <c r="V47" s="18">
        <f t="shared" si="20"/>
        <v>0</v>
      </c>
      <c r="W47" s="18">
        <f t="shared" si="20"/>
        <v>0</v>
      </c>
      <c r="X47" s="18">
        <f t="shared" si="20"/>
        <v>0</v>
      </c>
      <c r="Y47" s="18">
        <f t="shared" si="20"/>
        <v>0</v>
      </c>
      <c r="Z47" s="18">
        <f t="shared" si="20"/>
        <v>0</v>
      </c>
      <c r="AA47" s="18">
        <f t="shared" si="20"/>
        <v>0</v>
      </c>
      <c r="AB47" s="18">
        <f t="shared" si="20"/>
        <v>0</v>
      </c>
      <c r="AC47" s="18">
        <f t="shared" si="20"/>
        <v>0</v>
      </c>
      <c r="AD47" s="18">
        <f t="shared" si="20"/>
        <v>0</v>
      </c>
      <c r="AE47" s="39"/>
      <c r="AF47" s="39">
        <f t="shared" si="5"/>
        <v>0</v>
      </c>
      <c r="AG47" s="7">
        <f t="shared" si="6"/>
        <v>0</v>
      </c>
    </row>
    <row r="48" spans="1:33" ht="12" customHeight="1">
      <c r="A48" s="158" t="s">
        <v>74</v>
      </c>
      <c r="B48" s="101" t="s">
        <v>64</v>
      </c>
      <c r="C48" s="62">
        <f>TES!C19</f>
        <v>1</v>
      </c>
      <c r="D48" s="16"/>
      <c r="E48" s="16"/>
      <c r="F48" s="16"/>
      <c r="G48" s="16"/>
      <c r="H48" s="16"/>
      <c r="I48" s="16"/>
      <c r="J48" s="16"/>
      <c r="K48" s="16"/>
      <c r="L48" s="16"/>
      <c r="M48" s="102"/>
      <c r="N48" s="102"/>
      <c r="O48" s="16"/>
      <c r="P48" s="62"/>
      <c r="Q48" s="16"/>
      <c r="R48" s="16"/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35">
        <v>0</v>
      </c>
      <c r="AE48" s="39"/>
      <c r="AF48" s="39">
        <f t="shared" si="5"/>
        <v>0</v>
      </c>
      <c r="AG48" s="7">
        <f t="shared" si="6"/>
        <v>-1</v>
      </c>
    </row>
    <row r="49" spans="1:33">
      <c r="A49" s="159"/>
      <c r="B49" s="96" t="s">
        <v>95</v>
      </c>
      <c r="C49" s="95">
        <f>TES!E19</f>
        <v>0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8"/>
      <c r="O49" s="68"/>
      <c r="P49" s="69"/>
      <c r="Q49" s="95"/>
      <c r="R49" s="69"/>
      <c r="S49" s="69">
        <f>TES!$D19*S48</f>
        <v>0</v>
      </c>
      <c r="T49" s="69">
        <f>TES!$D19*T48</f>
        <v>0</v>
      </c>
      <c r="U49" s="69">
        <f>TES!$D19*U48</f>
        <v>0</v>
      </c>
      <c r="V49" s="69">
        <f>TES!$D19*V48</f>
        <v>0</v>
      </c>
      <c r="W49" s="69">
        <f>TES!$D19*W48</f>
        <v>0</v>
      </c>
      <c r="X49" s="69">
        <f>TES!$D19*X48</f>
        <v>0</v>
      </c>
      <c r="Y49" s="69">
        <f>TES!$D19*Y48</f>
        <v>0</v>
      </c>
      <c r="Z49" s="69">
        <f>TES!$D19*Z48</f>
        <v>0</v>
      </c>
      <c r="AA49" s="69">
        <f>TES!$D19*AA48</f>
        <v>0</v>
      </c>
      <c r="AB49" s="69">
        <f>TES!$D19*AB48</f>
        <v>0</v>
      </c>
      <c r="AC49" s="69">
        <f>TES!$D19*AC48</f>
        <v>0</v>
      </c>
      <c r="AD49" s="69">
        <f>TES!$D19*AD48</f>
        <v>0</v>
      </c>
      <c r="AE49" s="39"/>
      <c r="AF49" s="39">
        <f t="shared" si="5"/>
        <v>0</v>
      </c>
      <c r="AG49" s="7">
        <f t="shared" si="6"/>
        <v>0</v>
      </c>
    </row>
    <row r="50" spans="1:33" ht="15.75" thickBot="1">
      <c r="A50" s="160"/>
      <c r="B50" s="4" t="s">
        <v>61</v>
      </c>
      <c r="C50" s="38">
        <f>TES!F19</f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2"/>
      <c r="O50" s="32"/>
      <c r="P50" s="26"/>
      <c r="Q50" s="70"/>
      <c r="R50" s="18"/>
      <c r="S50" s="18">
        <f>S49*1.08-S49</f>
        <v>0</v>
      </c>
      <c r="T50" s="18">
        <f t="shared" ref="T50:AD50" si="21">T49*1.08-T49</f>
        <v>0</v>
      </c>
      <c r="U50" s="18">
        <f t="shared" si="21"/>
        <v>0</v>
      </c>
      <c r="V50" s="18">
        <f t="shared" si="21"/>
        <v>0</v>
      </c>
      <c r="W50" s="18">
        <f t="shared" si="21"/>
        <v>0</v>
      </c>
      <c r="X50" s="18">
        <f t="shared" si="21"/>
        <v>0</v>
      </c>
      <c r="Y50" s="18">
        <f t="shared" si="21"/>
        <v>0</v>
      </c>
      <c r="Z50" s="18">
        <f t="shared" si="21"/>
        <v>0</v>
      </c>
      <c r="AA50" s="18">
        <f t="shared" si="21"/>
        <v>0</v>
      </c>
      <c r="AB50" s="18">
        <f t="shared" si="21"/>
        <v>0</v>
      </c>
      <c r="AC50" s="18">
        <f t="shared" si="21"/>
        <v>0</v>
      </c>
      <c r="AD50" s="18">
        <f t="shared" si="21"/>
        <v>0</v>
      </c>
      <c r="AE50" s="39"/>
      <c r="AF50" s="39">
        <f t="shared" si="5"/>
        <v>0</v>
      </c>
      <c r="AG50" s="7">
        <f t="shared" si="6"/>
        <v>0</v>
      </c>
    </row>
    <row r="51" spans="1:33" ht="16.5" customHeight="1">
      <c r="A51" s="158" t="s">
        <v>75</v>
      </c>
      <c r="B51" s="101" t="s">
        <v>64</v>
      </c>
      <c r="C51" s="62">
        <f>TES!C20</f>
        <v>13</v>
      </c>
      <c r="D51" s="16"/>
      <c r="E51" s="16"/>
      <c r="F51" s="16"/>
      <c r="G51" s="16"/>
      <c r="H51" s="16"/>
      <c r="I51" s="16"/>
      <c r="J51" s="16"/>
      <c r="K51" s="16"/>
      <c r="L51" s="16"/>
      <c r="M51" s="102"/>
      <c r="N51" s="102"/>
      <c r="O51" s="16"/>
      <c r="P51" s="62"/>
      <c r="Q51" s="16"/>
      <c r="R51" s="16"/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35">
        <v>0</v>
      </c>
      <c r="AE51" s="39"/>
      <c r="AF51" s="39">
        <f t="shared" si="5"/>
        <v>0</v>
      </c>
      <c r="AG51" s="7">
        <f t="shared" si="6"/>
        <v>-13</v>
      </c>
    </row>
    <row r="52" spans="1:33">
      <c r="A52" s="159"/>
      <c r="B52" s="96" t="s">
        <v>96</v>
      </c>
      <c r="C52" s="95">
        <f>TES!E20</f>
        <v>0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8"/>
      <c r="O52" s="68"/>
      <c r="P52" s="69"/>
      <c r="Q52" s="95"/>
      <c r="R52" s="69"/>
      <c r="S52" s="69">
        <f>TES!$D20*S51</f>
        <v>0</v>
      </c>
      <c r="T52" s="69">
        <f>TES!$D20*T51</f>
        <v>0</v>
      </c>
      <c r="U52" s="69">
        <f>TES!$D20*U51</f>
        <v>0</v>
      </c>
      <c r="V52" s="69">
        <f>TES!$D20*V51</f>
        <v>0</v>
      </c>
      <c r="W52" s="69">
        <f>TES!$D20*W51</f>
        <v>0</v>
      </c>
      <c r="X52" s="69">
        <f>TES!$D20*X51</f>
        <v>0</v>
      </c>
      <c r="Y52" s="69">
        <f>TES!$D20*Y51</f>
        <v>0</v>
      </c>
      <c r="Z52" s="69">
        <f>TES!$D20*Z51</f>
        <v>0</v>
      </c>
      <c r="AA52" s="69">
        <f>TES!$D20*AA51</f>
        <v>0</v>
      </c>
      <c r="AB52" s="69">
        <f>TES!$D20*AB51</f>
        <v>0</v>
      </c>
      <c r="AC52" s="69">
        <f>TES!$D20*AC51</f>
        <v>0</v>
      </c>
      <c r="AD52" s="69">
        <f>TES!$D20*AD51</f>
        <v>0</v>
      </c>
      <c r="AE52" s="39"/>
      <c r="AF52" s="39">
        <f t="shared" si="5"/>
        <v>0</v>
      </c>
      <c r="AG52" s="7">
        <f t="shared" si="6"/>
        <v>0</v>
      </c>
    </row>
    <row r="53" spans="1:33" ht="15.75" thickBot="1">
      <c r="A53" s="160"/>
      <c r="B53" s="4" t="s">
        <v>61</v>
      </c>
      <c r="C53" s="38">
        <f>TES!F20</f>
        <v>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2"/>
      <c r="O53" s="32"/>
      <c r="P53" s="26"/>
      <c r="Q53" s="70"/>
      <c r="R53" s="18"/>
      <c r="S53" s="18">
        <f>S52*1.08-S52</f>
        <v>0</v>
      </c>
      <c r="T53" s="18">
        <f t="shared" ref="T53:AD53" si="22">T52*1.08-T52</f>
        <v>0</v>
      </c>
      <c r="U53" s="18">
        <f t="shared" si="22"/>
        <v>0</v>
      </c>
      <c r="V53" s="18">
        <f t="shared" si="22"/>
        <v>0</v>
      </c>
      <c r="W53" s="18">
        <f t="shared" si="22"/>
        <v>0</v>
      </c>
      <c r="X53" s="18">
        <f t="shared" si="22"/>
        <v>0</v>
      </c>
      <c r="Y53" s="18">
        <f t="shared" si="22"/>
        <v>0</v>
      </c>
      <c r="Z53" s="18">
        <f t="shared" si="22"/>
        <v>0</v>
      </c>
      <c r="AA53" s="18">
        <f t="shared" si="22"/>
        <v>0</v>
      </c>
      <c r="AB53" s="18">
        <f t="shared" si="22"/>
        <v>0</v>
      </c>
      <c r="AC53" s="18">
        <f t="shared" si="22"/>
        <v>0</v>
      </c>
      <c r="AD53" s="18">
        <f t="shared" si="22"/>
        <v>0</v>
      </c>
      <c r="AE53" s="39"/>
      <c r="AF53" s="39">
        <f t="shared" si="5"/>
        <v>0</v>
      </c>
      <c r="AG53" s="7">
        <f t="shared" si="6"/>
        <v>0</v>
      </c>
    </row>
    <row r="54" spans="1:33" ht="16.5" customHeight="1">
      <c r="A54" s="158" t="s">
        <v>76</v>
      </c>
      <c r="B54" s="101" t="s">
        <v>64</v>
      </c>
      <c r="C54" s="62">
        <f>TES!C21</f>
        <v>2</v>
      </c>
      <c r="D54" s="16"/>
      <c r="E54" s="16"/>
      <c r="F54" s="16"/>
      <c r="G54" s="16"/>
      <c r="H54" s="16"/>
      <c r="I54" s="16"/>
      <c r="J54" s="16"/>
      <c r="K54" s="16"/>
      <c r="L54" s="16"/>
      <c r="M54" s="102"/>
      <c r="N54" s="102"/>
      <c r="O54" s="16"/>
      <c r="P54" s="62"/>
      <c r="Q54" s="16"/>
      <c r="R54" s="16"/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35">
        <v>0</v>
      </c>
      <c r="AE54" s="39"/>
      <c r="AF54" s="39">
        <f t="shared" si="5"/>
        <v>0</v>
      </c>
      <c r="AG54" s="7">
        <f t="shared" si="6"/>
        <v>-2</v>
      </c>
    </row>
    <row r="55" spans="1:33">
      <c r="A55" s="159"/>
      <c r="B55" s="96" t="s">
        <v>97</v>
      </c>
      <c r="C55" s="95">
        <f>TES!E21</f>
        <v>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8"/>
      <c r="O55" s="68"/>
      <c r="P55" s="69"/>
      <c r="Q55" s="95"/>
      <c r="R55" s="69"/>
      <c r="S55" s="69">
        <f>TES!$D21*S54</f>
        <v>0</v>
      </c>
      <c r="T55" s="69">
        <f>TES!$D21*T54</f>
        <v>0</v>
      </c>
      <c r="U55" s="69">
        <f>TES!$D21*U54</f>
        <v>0</v>
      </c>
      <c r="V55" s="69">
        <f>TES!$D21*V54</f>
        <v>0</v>
      </c>
      <c r="W55" s="69">
        <f>TES!$D21*W54</f>
        <v>0</v>
      </c>
      <c r="X55" s="69">
        <f>TES!$D21*X54</f>
        <v>0</v>
      </c>
      <c r="Y55" s="69">
        <f>TES!$D21*Y54</f>
        <v>0</v>
      </c>
      <c r="Z55" s="69">
        <f>TES!$D21*Z54</f>
        <v>0</v>
      </c>
      <c r="AA55" s="69">
        <f>TES!$D21*AA54</f>
        <v>0</v>
      </c>
      <c r="AB55" s="69">
        <f>TES!$D21*AB54</f>
        <v>0</v>
      </c>
      <c r="AC55" s="69">
        <f>TES!$D21*AC54</f>
        <v>0</v>
      </c>
      <c r="AD55" s="69">
        <f>TES!$D21*AD54</f>
        <v>0</v>
      </c>
      <c r="AE55" s="39"/>
      <c r="AF55" s="39">
        <f t="shared" si="5"/>
        <v>0</v>
      </c>
      <c r="AG55" s="7">
        <f t="shared" si="6"/>
        <v>0</v>
      </c>
    </row>
    <row r="56" spans="1:33" ht="15.75" thickBot="1">
      <c r="A56" s="160"/>
      <c r="B56" s="4" t="s">
        <v>61</v>
      </c>
      <c r="C56" s="38">
        <f>TES!F21</f>
        <v>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2"/>
      <c r="O56" s="32"/>
      <c r="P56" s="26"/>
      <c r="Q56" s="70"/>
      <c r="R56" s="18"/>
      <c r="S56" s="18">
        <f>S55*1.08-S55</f>
        <v>0</v>
      </c>
      <c r="T56" s="18">
        <f t="shared" ref="T56:AD56" si="23">T55*1.08-T55</f>
        <v>0</v>
      </c>
      <c r="U56" s="18">
        <f t="shared" si="23"/>
        <v>0</v>
      </c>
      <c r="V56" s="18">
        <f t="shared" si="23"/>
        <v>0</v>
      </c>
      <c r="W56" s="18">
        <f t="shared" si="23"/>
        <v>0</v>
      </c>
      <c r="X56" s="18">
        <f t="shared" si="23"/>
        <v>0</v>
      </c>
      <c r="Y56" s="18">
        <f t="shared" si="23"/>
        <v>0</v>
      </c>
      <c r="Z56" s="18">
        <f t="shared" si="23"/>
        <v>0</v>
      </c>
      <c r="AA56" s="18">
        <f t="shared" si="23"/>
        <v>0</v>
      </c>
      <c r="AB56" s="18">
        <f t="shared" si="23"/>
        <v>0</v>
      </c>
      <c r="AC56" s="18">
        <f t="shared" si="23"/>
        <v>0</v>
      </c>
      <c r="AD56" s="18">
        <f t="shared" si="23"/>
        <v>0</v>
      </c>
      <c r="AE56" s="39"/>
      <c r="AF56" s="39">
        <f t="shared" si="5"/>
        <v>0</v>
      </c>
      <c r="AG56" s="7">
        <f t="shared" si="6"/>
        <v>0</v>
      </c>
    </row>
    <row r="57" spans="1:33" ht="15.75" customHeight="1">
      <c r="A57" s="158" t="s">
        <v>77</v>
      </c>
      <c r="B57" s="101" t="s">
        <v>64</v>
      </c>
      <c r="C57" s="62">
        <f>TES!C22</f>
        <v>4</v>
      </c>
      <c r="D57" s="16"/>
      <c r="E57" s="16"/>
      <c r="F57" s="16"/>
      <c r="G57" s="16"/>
      <c r="H57" s="16"/>
      <c r="I57" s="16"/>
      <c r="J57" s="16"/>
      <c r="K57" s="16"/>
      <c r="L57" s="16"/>
      <c r="M57" s="102"/>
      <c r="N57" s="102"/>
      <c r="O57" s="16"/>
      <c r="P57" s="62"/>
      <c r="Q57" s="16"/>
      <c r="R57" s="16"/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35">
        <v>0</v>
      </c>
      <c r="AE57" s="39"/>
      <c r="AF57" s="39">
        <f t="shared" si="5"/>
        <v>0</v>
      </c>
      <c r="AG57" s="7">
        <f t="shared" si="6"/>
        <v>-4</v>
      </c>
    </row>
    <row r="58" spans="1:33">
      <c r="A58" s="159"/>
      <c r="B58" s="96" t="s">
        <v>98</v>
      </c>
      <c r="C58" s="95">
        <f>TES!E22</f>
        <v>0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8"/>
      <c r="O58" s="68"/>
      <c r="P58" s="69"/>
      <c r="Q58" s="95"/>
      <c r="R58" s="69"/>
      <c r="S58" s="69">
        <f>TES!$D22*S57</f>
        <v>0</v>
      </c>
      <c r="T58" s="69">
        <f>TES!$D22*T57</f>
        <v>0</v>
      </c>
      <c r="U58" s="69">
        <f>TES!$D22*U57</f>
        <v>0</v>
      </c>
      <c r="V58" s="69">
        <f>TES!$D22*V57</f>
        <v>0</v>
      </c>
      <c r="W58" s="69">
        <f>TES!$D22*W57</f>
        <v>0</v>
      </c>
      <c r="X58" s="69">
        <f>TES!$D22*X57</f>
        <v>0</v>
      </c>
      <c r="Y58" s="69">
        <f>TES!$D22*Y57</f>
        <v>0</v>
      </c>
      <c r="Z58" s="69">
        <f>TES!$D22*Z57</f>
        <v>0</v>
      </c>
      <c r="AA58" s="69">
        <f>TES!$D22*AA57</f>
        <v>0</v>
      </c>
      <c r="AB58" s="69">
        <f>TES!$D22*AB57</f>
        <v>0</v>
      </c>
      <c r="AC58" s="69">
        <f>TES!$D22*AC57</f>
        <v>0</v>
      </c>
      <c r="AD58" s="69">
        <f>TES!$D22*AD57</f>
        <v>0</v>
      </c>
      <c r="AE58" s="39"/>
      <c r="AF58" s="39">
        <f t="shared" si="5"/>
        <v>0</v>
      </c>
      <c r="AG58" s="7">
        <f t="shared" si="6"/>
        <v>0</v>
      </c>
    </row>
    <row r="59" spans="1:33" ht="15.75" thickBot="1">
      <c r="A59" s="160"/>
      <c r="B59" s="4" t="s">
        <v>61</v>
      </c>
      <c r="C59" s="38">
        <f>TES!F23</f>
        <v>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32"/>
      <c r="O59" s="32"/>
      <c r="P59" s="26"/>
      <c r="Q59" s="70"/>
      <c r="R59" s="18"/>
      <c r="S59" s="18">
        <f>S58*1.08-S58</f>
        <v>0</v>
      </c>
      <c r="T59" s="18">
        <f t="shared" ref="T59:AD59" si="24">T58*1.08-T58</f>
        <v>0</v>
      </c>
      <c r="U59" s="18">
        <f t="shared" si="24"/>
        <v>0</v>
      </c>
      <c r="V59" s="18">
        <f t="shared" si="24"/>
        <v>0</v>
      </c>
      <c r="W59" s="18">
        <f t="shared" si="24"/>
        <v>0</v>
      </c>
      <c r="X59" s="18">
        <f t="shared" si="24"/>
        <v>0</v>
      </c>
      <c r="Y59" s="18">
        <f t="shared" si="24"/>
        <v>0</v>
      </c>
      <c r="Z59" s="18">
        <f t="shared" si="24"/>
        <v>0</v>
      </c>
      <c r="AA59" s="18">
        <f t="shared" si="24"/>
        <v>0</v>
      </c>
      <c r="AB59" s="18">
        <f t="shared" si="24"/>
        <v>0</v>
      </c>
      <c r="AC59" s="18">
        <f t="shared" si="24"/>
        <v>0</v>
      </c>
      <c r="AD59" s="18">
        <f t="shared" si="24"/>
        <v>0</v>
      </c>
      <c r="AE59" s="39"/>
      <c r="AF59" s="39">
        <f t="shared" si="5"/>
        <v>0</v>
      </c>
      <c r="AG59" s="7">
        <f t="shared" si="6"/>
        <v>0</v>
      </c>
    </row>
    <row r="60" spans="1:33" ht="17.25" customHeight="1">
      <c r="A60" s="158" t="s">
        <v>78</v>
      </c>
      <c r="B60" s="101" t="s">
        <v>64</v>
      </c>
      <c r="C60" s="62">
        <f>TES!C23</f>
        <v>1</v>
      </c>
      <c r="D60" s="16"/>
      <c r="E60" s="16"/>
      <c r="F60" s="16"/>
      <c r="G60" s="16"/>
      <c r="H60" s="16"/>
      <c r="I60" s="16"/>
      <c r="J60" s="16"/>
      <c r="K60" s="16"/>
      <c r="L60" s="16"/>
      <c r="M60" s="102"/>
      <c r="N60" s="102"/>
      <c r="O60" s="16"/>
      <c r="P60" s="62"/>
      <c r="Q60" s="16"/>
      <c r="R60" s="16"/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35">
        <v>0</v>
      </c>
      <c r="AE60" s="39"/>
      <c r="AF60" s="39">
        <f t="shared" si="5"/>
        <v>0</v>
      </c>
      <c r="AG60" s="7">
        <f t="shared" si="6"/>
        <v>-1</v>
      </c>
    </row>
    <row r="61" spans="1:33">
      <c r="A61" s="159"/>
      <c r="B61" s="96" t="s">
        <v>99</v>
      </c>
      <c r="C61" s="95">
        <f>TES!E23</f>
        <v>0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8"/>
      <c r="O61" s="68"/>
      <c r="P61" s="69"/>
      <c r="Q61" s="95"/>
      <c r="R61" s="69"/>
      <c r="S61" s="69">
        <f>TES!$D23*S60</f>
        <v>0</v>
      </c>
      <c r="T61" s="69">
        <f>TES!$D23*T60</f>
        <v>0</v>
      </c>
      <c r="U61" s="69">
        <f>TES!$D23*U60</f>
        <v>0</v>
      </c>
      <c r="V61" s="69">
        <f>TES!$D23*V60</f>
        <v>0</v>
      </c>
      <c r="W61" s="69">
        <f>TES!$D23*W60</f>
        <v>0</v>
      </c>
      <c r="X61" s="69">
        <f>TES!$D23*X60</f>
        <v>0</v>
      </c>
      <c r="Y61" s="69">
        <f>TES!$D23*Y60</f>
        <v>0</v>
      </c>
      <c r="Z61" s="69">
        <f>TES!$D23*Z60</f>
        <v>0</v>
      </c>
      <c r="AA61" s="69">
        <f>TES!$D23*AA60</f>
        <v>0</v>
      </c>
      <c r="AB61" s="69">
        <f>TES!$D23*AB60</f>
        <v>0</v>
      </c>
      <c r="AC61" s="69">
        <f>TES!$D23*AC60</f>
        <v>0</v>
      </c>
      <c r="AD61" s="69">
        <f>TES!$D23*AD60</f>
        <v>0</v>
      </c>
      <c r="AE61" s="39"/>
      <c r="AF61" s="39">
        <f t="shared" si="5"/>
        <v>0</v>
      </c>
      <c r="AG61" s="7">
        <f t="shared" si="6"/>
        <v>0</v>
      </c>
    </row>
    <row r="62" spans="1:33" ht="15.75" thickBot="1">
      <c r="A62" s="160"/>
      <c r="B62" s="4" t="s">
        <v>61</v>
      </c>
      <c r="C62" s="38">
        <f>TES!F23</f>
        <v>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32"/>
      <c r="O62" s="32"/>
      <c r="P62" s="26"/>
      <c r="Q62" s="70"/>
      <c r="R62" s="18"/>
      <c r="S62" s="18">
        <f>S61*1.08-S61</f>
        <v>0</v>
      </c>
      <c r="T62" s="18">
        <f t="shared" ref="T62:AD62" si="25">T61*1.08-T61</f>
        <v>0</v>
      </c>
      <c r="U62" s="18">
        <f t="shared" si="25"/>
        <v>0</v>
      </c>
      <c r="V62" s="18">
        <f t="shared" si="25"/>
        <v>0</v>
      </c>
      <c r="W62" s="18">
        <f t="shared" si="25"/>
        <v>0</v>
      </c>
      <c r="X62" s="18">
        <f t="shared" si="25"/>
        <v>0</v>
      </c>
      <c r="Y62" s="18">
        <f t="shared" si="25"/>
        <v>0</v>
      </c>
      <c r="Z62" s="18">
        <f t="shared" si="25"/>
        <v>0</v>
      </c>
      <c r="AA62" s="18">
        <f t="shared" si="25"/>
        <v>0</v>
      </c>
      <c r="AB62" s="18">
        <f t="shared" si="25"/>
        <v>0</v>
      </c>
      <c r="AC62" s="18">
        <f t="shared" si="25"/>
        <v>0</v>
      </c>
      <c r="AD62" s="18">
        <f t="shared" si="25"/>
        <v>0</v>
      </c>
      <c r="AE62" s="39"/>
      <c r="AF62" s="39">
        <f t="shared" si="5"/>
        <v>0</v>
      </c>
      <c r="AG62" s="7">
        <f t="shared" si="6"/>
        <v>0</v>
      </c>
    </row>
    <row r="63" spans="1:33" ht="19.5" customHeight="1">
      <c r="A63" s="158" t="s">
        <v>79</v>
      </c>
      <c r="B63" s="101" t="s">
        <v>64</v>
      </c>
      <c r="C63" s="62">
        <f>TES!C24</f>
        <v>7</v>
      </c>
      <c r="D63" s="16"/>
      <c r="E63" s="16"/>
      <c r="F63" s="16"/>
      <c r="G63" s="16"/>
      <c r="H63" s="16"/>
      <c r="I63" s="16"/>
      <c r="J63" s="16"/>
      <c r="K63" s="16"/>
      <c r="L63" s="16"/>
      <c r="M63" s="102"/>
      <c r="N63" s="102"/>
      <c r="O63" s="16"/>
      <c r="P63" s="62"/>
      <c r="Q63" s="16"/>
      <c r="R63" s="16"/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35">
        <v>0</v>
      </c>
      <c r="AE63" s="39"/>
      <c r="AF63" s="39">
        <f t="shared" si="5"/>
        <v>0</v>
      </c>
      <c r="AG63" s="7">
        <f t="shared" si="6"/>
        <v>-7</v>
      </c>
    </row>
    <row r="64" spans="1:33">
      <c r="A64" s="159"/>
      <c r="B64" s="96" t="s">
        <v>100</v>
      </c>
      <c r="C64" s="95">
        <f>TES!E24</f>
        <v>0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8"/>
      <c r="O64" s="68"/>
      <c r="P64" s="69"/>
      <c r="Q64" s="95"/>
      <c r="R64" s="69"/>
      <c r="S64" s="69">
        <f>TES!$D24*S63</f>
        <v>0</v>
      </c>
      <c r="T64" s="69">
        <f>TES!$D24*T63</f>
        <v>0</v>
      </c>
      <c r="U64" s="69">
        <f>TES!$D24*U63</f>
        <v>0</v>
      </c>
      <c r="V64" s="69">
        <f>TES!$D24*V63</f>
        <v>0</v>
      </c>
      <c r="W64" s="69">
        <f>TES!$D24*W63</f>
        <v>0</v>
      </c>
      <c r="X64" s="69">
        <f>TES!$D24*X63</f>
        <v>0</v>
      </c>
      <c r="Y64" s="69">
        <f>TES!$D24*Y63</f>
        <v>0</v>
      </c>
      <c r="Z64" s="69">
        <f>TES!$D24*Z63</f>
        <v>0</v>
      </c>
      <c r="AA64" s="69">
        <f>TES!$D24*AA63</f>
        <v>0</v>
      </c>
      <c r="AB64" s="69">
        <f>TES!$D24*AB63</f>
        <v>0</v>
      </c>
      <c r="AC64" s="69">
        <f>TES!$D24*AC63</f>
        <v>0</v>
      </c>
      <c r="AD64" s="69">
        <f>TES!$D24*AD63</f>
        <v>0</v>
      </c>
      <c r="AE64" s="39"/>
      <c r="AF64" s="39">
        <f t="shared" si="5"/>
        <v>0</v>
      </c>
      <c r="AG64" s="7">
        <f t="shared" si="6"/>
        <v>0</v>
      </c>
    </row>
    <row r="65" spans="1:33" ht="15.75" thickBot="1">
      <c r="A65" s="160"/>
      <c r="B65" s="4" t="s">
        <v>61</v>
      </c>
      <c r="C65" s="38">
        <f>TES!F24</f>
        <v>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32"/>
      <c r="O65" s="32"/>
      <c r="P65" s="26"/>
      <c r="Q65" s="70"/>
      <c r="R65" s="18"/>
      <c r="S65" s="18">
        <f>S64*1.08-S64</f>
        <v>0</v>
      </c>
      <c r="T65" s="18">
        <f t="shared" ref="T65:AD65" si="26">T64*1.08-T64</f>
        <v>0</v>
      </c>
      <c r="U65" s="18">
        <f t="shared" si="26"/>
        <v>0</v>
      </c>
      <c r="V65" s="18">
        <f t="shared" si="26"/>
        <v>0</v>
      </c>
      <c r="W65" s="18">
        <f t="shared" si="26"/>
        <v>0</v>
      </c>
      <c r="X65" s="18">
        <f t="shared" si="26"/>
        <v>0</v>
      </c>
      <c r="Y65" s="18">
        <f t="shared" si="26"/>
        <v>0</v>
      </c>
      <c r="Z65" s="18">
        <f t="shared" si="26"/>
        <v>0</v>
      </c>
      <c r="AA65" s="18">
        <f t="shared" si="26"/>
        <v>0</v>
      </c>
      <c r="AB65" s="18">
        <f t="shared" si="26"/>
        <v>0</v>
      </c>
      <c r="AC65" s="18">
        <f t="shared" si="26"/>
        <v>0</v>
      </c>
      <c r="AD65" s="18">
        <f t="shared" si="26"/>
        <v>0</v>
      </c>
      <c r="AE65" s="39"/>
      <c r="AF65" s="39">
        <f t="shared" si="5"/>
        <v>0</v>
      </c>
      <c r="AG65" s="7">
        <f t="shared" si="6"/>
        <v>0</v>
      </c>
    </row>
    <row r="66" spans="1:33" ht="16.5" customHeight="1">
      <c r="A66" s="158" t="s">
        <v>80</v>
      </c>
      <c r="B66" s="101" t="s">
        <v>64</v>
      </c>
      <c r="C66" s="133">
        <f>TES!C25</f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02"/>
      <c r="N66" s="102"/>
      <c r="O66" s="16"/>
      <c r="P66" s="62"/>
      <c r="Q66" s="16"/>
      <c r="R66" s="16"/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4">
        <v>0</v>
      </c>
      <c r="AE66" s="39"/>
      <c r="AF66" s="39">
        <f t="shared" si="5"/>
        <v>0</v>
      </c>
      <c r="AG66" s="7">
        <f t="shared" si="6"/>
        <v>0</v>
      </c>
    </row>
    <row r="67" spans="1:33">
      <c r="A67" s="159"/>
      <c r="B67" s="96" t="s">
        <v>101</v>
      </c>
      <c r="C67" s="97">
        <f>TES!E25</f>
        <v>0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8"/>
      <c r="O67" s="68"/>
      <c r="P67" s="69"/>
      <c r="Q67" s="95"/>
      <c r="R67" s="69"/>
      <c r="S67" s="97">
        <f>TES!$D25*S66</f>
        <v>0</v>
      </c>
      <c r="T67" s="97">
        <f>TES!$D25*T66</f>
        <v>0</v>
      </c>
      <c r="U67" s="97">
        <f>TES!$D25*U66</f>
        <v>0</v>
      </c>
      <c r="V67" s="97">
        <f>TES!$D25*V66</f>
        <v>0</v>
      </c>
      <c r="W67" s="97">
        <f>TES!$D25*W66</f>
        <v>0</v>
      </c>
      <c r="X67" s="97">
        <f>TES!$D25*X66</f>
        <v>0</v>
      </c>
      <c r="Y67" s="97">
        <f>TES!$D25*Y66</f>
        <v>0</v>
      </c>
      <c r="Z67" s="97">
        <f>TES!$D25*Z66</f>
        <v>0</v>
      </c>
      <c r="AA67" s="97">
        <f>TES!$D25*AA66</f>
        <v>0</v>
      </c>
      <c r="AB67" s="97">
        <f>TES!$D25*AB66</f>
        <v>0</v>
      </c>
      <c r="AC67" s="97">
        <f>TES!$D25*AC66</f>
        <v>0</v>
      </c>
      <c r="AD67" s="97">
        <f>TES!$D25*AD66</f>
        <v>0</v>
      </c>
      <c r="AE67" s="39"/>
      <c r="AF67" s="39">
        <f t="shared" si="5"/>
        <v>0</v>
      </c>
      <c r="AG67" s="7">
        <f t="shared" si="6"/>
        <v>0</v>
      </c>
    </row>
    <row r="68" spans="1:33" ht="15.75" thickBot="1">
      <c r="A68" s="160"/>
      <c r="B68" s="4" t="s">
        <v>61</v>
      </c>
      <c r="C68" s="135">
        <f>TES!F25</f>
        <v>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32"/>
      <c r="O68" s="32"/>
      <c r="P68" s="26"/>
      <c r="Q68" s="70"/>
      <c r="R68" s="18"/>
      <c r="S68" s="135">
        <f>S67*1.08-S67</f>
        <v>0</v>
      </c>
      <c r="T68" s="135">
        <f t="shared" ref="T68:AD68" si="27">T67*1.08-T67</f>
        <v>0</v>
      </c>
      <c r="U68" s="135">
        <f t="shared" si="27"/>
        <v>0</v>
      </c>
      <c r="V68" s="135">
        <f t="shared" si="27"/>
        <v>0</v>
      </c>
      <c r="W68" s="135">
        <f t="shared" si="27"/>
        <v>0</v>
      </c>
      <c r="X68" s="135">
        <f t="shared" si="27"/>
        <v>0</v>
      </c>
      <c r="Y68" s="135">
        <f t="shared" si="27"/>
        <v>0</v>
      </c>
      <c r="Z68" s="135">
        <f t="shared" si="27"/>
        <v>0</v>
      </c>
      <c r="AA68" s="135">
        <f t="shared" si="27"/>
        <v>0</v>
      </c>
      <c r="AB68" s="135">
        <f t="shared" si="27"/>
        <v>0</v>
      </c>
      <c r="AC68" s="135">
        <f t="shared" si="27"/>
        <v>0</v>
      </c>
      <c r="AD68" s="135">
        <f t="shared" si="27"/>
        <v>0</v>
      </c>
      <c r="AE68" s="39"/>
      <c r="AF68" s="39">
        <f t="shared" si="5"/>
        <v>0</v>
      </c>
      <c r="AG68" s="7">
        <f t="shared" si="6"/>
        <v>0</v>
      </c>
    </row>
    <row r="69" spans="1:33" ht="17.25" customHeight="1">
      <c r="A69" s="158" t="s">
        <v>81</v>
      </c>
      <c r="B69" s="101" t="s">
        <v>64</v>
      </c>
      <c r="C69" s="62">
        <f>TES!C26</f>
        <v>3</v>
      </c>
      <c r="D69" s="16"/>
      <c r="E69" s="16"/>
      <c r="F69" s="16"/>
      <c r="G69" s="16"/>
      <c r="H69" s="16"/>
      <c r="I69" s="16"/>
      <c r="J69" s="16"/>
      <c r="K69" s="16"/>
      <c r="L69" s="16"/>
      <c r="M69" s="102"/>
      <c r="N69" s="102"/>
      <c r="O69" s="16"/>
      <c r="P69" s="62"/>
      <c r="Q69" s="16"/>
      <c r="R69" s="16"/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39"/>
      <c r="AF69" s="39">
        <f t="shared" si="5"/>
        <v>0</v>
      </c>
      <c r="AG69" s="7">
        <f t="shared" si="6"/>
        <v>-3</v>
      </c>
    </row>
    <row r="70" spans="1:33">
      <c r="A70" s="159"/>
      <c r="B70" s="96" t="s">
        <v>102</v>
      </c>
      <c r="C70" s="95">
        <f>TES!E26</f>
        <v>0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8"/>
      <c r="O70" s="68"/>
      <c r="P70" s="69"/>
      <c r="Q70" s="95"/>
      <c r="R70" s="69"/>
      <c r="S70" s="69">
        <f>TES!$D26*S69</f>
        <v>0</v>
      </c>
      <c r="T70" s="69">
        <f>TES!$D26*T69</f>
        <v>0</v>
      </c>
      <c r="U70" s="69">
        <f>TES!$D26*U69</f>
        <v>0</v>
      </c>
      <c r="V70" s="69">
        <f>TES!$D26*V69</f>
        <v>0</v>
      </c>
      <c r="W70" s="69">
        <f>TES!$D26*W69</f>
        <v>0</v>
      </c>
      <c r="X70" s="69">
        <f>TES!$D26*X69</f>
        <v>0</v>
      </c>
      <c r="Y70" s="69">
        <f>TES!$D26*Y69</f>
        <v>0</v>
      </c>
      <c r="Z70" s="69">
        <f>TES!$D26*Z69</f>
        <v>0</v>
      </c>
      <c r="AA70" s="69">
        <f>TES!$D26*AA69</f>
        <v>0</v>
      </c>
      <c r="AB70" s="69">
        <f>TES!$D26*AB69</f>
        <v>0</v>
      </c>
      <c r="AC70" s="69">
        <f>TES!$D26*AC69</f>
        <v>0</v>
      </c>
      <c r="AD70" s="69">
        <f>TES!$D26*AD69</f>
        <v>0</v>
      </c>
      <c r="AE70" s="39"/>
      <c r="AF70" s="39">
        <f t="shared" si="5"/>
        <v>0</v>
      </c>
      <c r="AG70" s="7">
        <f t="shared" si="6"/>
        <v>0</v>
      </c>
    </row>
    <row r="71" spans="1:33" ht="15.75" thickBot="1">
      <c r="A71" s="160"/>
      <c r="B71" s="4" t="s">
        <v>61</v>
      </c>
      <c r="C71" s="38">
        <f>TES!F26</f>
        <v>0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2"/>
      <c r="O71" s="32"/>
      <c r="P71" s="26"/>
      <c r="Q71" s="70"/>
      <c r="R71" s="18"/>
      <c r="S71" s="18">
        <f>S70*1.08-S70</f>
        <v>0</v>
      </c>
      <c r="T71" s="18">
        <f t="shared" ref="T71:AD71" si="28">T70*1.08-T70</f>
        <v>0</v>
      </c>
      <c r="U71" s="18">
        <f t="shared" si="28"/>
        <v>0</v>
      </c>
      <c r="V71" s="18">
        <f t="shared" si="28"/>
        <v>0</v>
      </c>
      <c r="W71" s="18">
        <f t="shared" si="28"/>
        <v>0</v>
      </c>
      <c r="X71" s="18">
        <f t="shared" si="28"/>
        <v>0</v>
      </c>
      <c r="Y71" s="18">
        <f t="shared" si="28"/>
        <v>0</v>
      </c>
      <c r="Z71" s="18">
        <f t="shared" si="28"/>
        <v>0</v>
      </c>
      <c r="AA71" s="18">
        <f t="shared" si="28"/>
        <v>0</v>
      </c>
      <c r="AB71" s="18">
        <f t="shared" si="28"/>
        <v>0</v>
      </c>
      <c r="AC71" s="18">
        <f t="shared" si="28"/>
        <v>0</v>
      </c>
      <c r="AD71" s="18">
        <f t="shared" si="28"/>
        <v>0</v>
      </c>
      <c r="AE71" s="39"/>
      <c r="AF71" s="39">
        <f t="shared" si="5"/>
        <v>0</v>
      </c>
      <c r="AG71" s="7">
        <f t="shared" si="6"/>
        <v>0</v>
      </c>
    </row>
    <row r="72" spans="1:33" ht="15.75" customHeight="1">
      <c r="A72" s="158" t="s">
        <v>82</v>
      </c>
      <c r="B72" s="101" t="s">
        <v>64</v>
      </c>
      <c r="C72" s="133">
        <f>TES!C27</f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02"/>
      <c r="N72" s="102"/>
      <c r="O72" s="16"/>
      <c r="P72" s="62"/>
      <c r="Q72" s="16"/>
      <c r="R72" s="16"/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39"/>
      <c r="AF72" s="39">
        <f t="shared" si="5"/>
        <v>0</v>
      </c>
      <c r="AG72" s="7">
        <f t="shared" si="6"/>
        <v>0</v>
      </c>
    </row>
    <row r="73" spans="1:33">
      <c r="A73" s="159"/>
      <c r="B73" s="96" t="s">
        <v>103</v>
      </c>
      <c r="C73" s="97">
        <f>TES!E27</f>
        <v>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8"/>
      <c r="O73" s="68"/>
      <c r="P73" s="69"/>
      <c r="Q73" s="95"/>
      <c r="R73" s="69"/>
      <c r="S73" s="97">
        <f>TES!$D27*S72</f>
        <v>0</v>
      </c>
      <c r="T73" s="97">
        <f>TES!$D27*T72</f>
        <v>0</v>
      </c>
      <c r="U73" s="97">
        <f>TES!$D27*U72</f>
        <v>0</v>
      </c>
      <c r="V73" s="97">
        <f>TES!$D27*V72</f>
        <v>0</v>
      </c>
      <c r="W73" s="97">
        <f>TES!$D27*W72</f>
        <v>0</v>
      </c>
      <c r="X73" s="97">
        <f>TES!$D27*X72</f>
        <v>0</v>
      </c>
      <c r="Y73" s="97">
        <f>TES!$D27*Y72</f>
        <v>0</v>
      </c>
      <c r="Z73" s="97">
        <f>TES!$D27*Z72</f>
        <v>0</v>
      </c>
      <c r="AA73" s="97">
        <f>TES!$D27*AA72</f>
        <v>0</v>
      </c>
      <c r="AB73" s="97">
        <f>TES!$D27*AB72</f>
        <v>0</v>
      </c>
      <c r="AC73" s="97">
        <f>TES!$D27*AC72</f>
        <v>0</v>
      </c>
      <c r="AD73" s="97">
        <f>TES!$D27*AD72</f>
        <v>0</v>
      </c>
      <c r="AE73" s="39"/>
      <c r="AF73" s="39">
        <f t="shared" si="5"/>
        <v>0</v>
      </c>
      <c r="AG73" s="7">
        <f t="shared" si="6"/>
        <v>0</v>
      </c>
    </row>
    <row r="74" spans="1:33" ht="15.75" thickBot="1">
      <c r="A74" s="160"/>
      <c r="B74" s="4" t="s">
        <v>61</v>
      </c>
      <c r="C74" s="135">
        <f>TES!F27</f>
        <v>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2"/>
      <c r="O74" s="32"/>
      <c r="P74" s="26"/>
      <c r="Q74" s="70"/>
      <c r="R74" s="18"/>
      <c r="S74" s="135">
        <f>S73*1.08-S73</f>
        <v>0</v>
      </c>
      <c r="T74" s="135">
        <f t="shared" ref="T74:AD74" si="29">T73*1.08-T73</f>
        <v>0</v>
      </c>
      <c r="U74" s="135">
        <f t="shared" si="29"/>
        <v>0</v>
      </c>
      <c r="V74" s="135">
        <f t="shared" si="29"/>
        <v>0</v>
      </c>
      <c r="W74" s="135">
        <f t="shared" si="29"/>
        <v>0</v>
      </c>
      <c r="X74" s="135">
        <f t="shared" si="29"/>
        <v>0</v>
      </c>
      <c r="Y74" s="135">
        <f t="shared" si="29"/>
        <v>0</v>
      </c>
      <c r="Z74" s="135">
        <f t="shared" si="29"/>
        <v>0</v>
      </c>
      <c r="AA74" s="135">
        <f t="shared" si="29"/>
        <v>0</v>
      </c>
      <c r="AB74" s="135">
        <f t="shared" si="29"/>
        <v>0</v>
      </c>
      <c r="AC74" s="135">
        <f t="shared" si="29"/>
        <v>0</v>
      </c>
      <c r="AD74" s="135">
        <f t="shared" si="29"/>
        <v>0</v>
      </c>
      <c r="AE74" s="39"/>
      <c r="AF74" s="39">
        <f t="shared" si="5"/>
        <v>0</v>
      </c>
      <c r="AG74" s="7">
        <f t="shared" si="6"/>
        <v>0</v>
      </c>
    </row>
    <row r="75" spans="1:33" ht="16.5" customHeight="1">
      <c r="A75" s="158" t="s">
        <v>83</v>
      </c>
      <c r="B75" s="101" t="s">
        <v>64</v>
      </c>
      <c r="C75" s="133">
        <f>TES!C28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02"/>
      <c r="N75" s="102"/>
      <c r="O75" s="16"/>
      <c r="P75" s="62"/>
      <c r="Q75" s="16"/>
      <c r="R75" s="16"/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39"/>
      <c r="AF75" s="39">
        <f t="shared" ref="AF75:AF138" si="30">SUM(D75:AD75)</f>
        <v>0</v>
      </c>
      <c r="AG75" s="7">
        <f t="shared" ref="AG75:AG138" si="31">AF75-C75</f>
        <v>0</v>
      </c>
    </row>
    <row r="76" spans="1:33">
      <c r="A76" s="159"/>
      <c r="B76" s="96" t="s">
        <v>104</v>
      </c>
      <c r="C76" s="97">
        <f>TES!E28</f>
        <v>0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8"/>
      <c r="O76" s="68"/>
      <c r="P76" s="69"/>
      <c r="Q76" s="95"/>
      <c r="R76" s="69"/>
      <c r="S76" s="97">
        <f>TES!$D28*S75</f>
        <v>0</v>
      </c>
      <c r="T76" s="97">
        <f>TES!$D28*T75</f>
        <v>0</v>
      </c>
      <c r="U76" s="97">
        <f>TES!$D28*U75</f>
        <v>0</v>
      </c>
      <c r="V76" s="97">
        <f>TES!$D28*V75</f>
        <v>0</v>
      </c>
      <c r="W76" s="97">
        <f>TES!$D28*W75</f>
        <v>0</v>
      </c>
      <c r="X76" s="97">
        <f>TES!$D28*X75</f>
        <v>0</v>
      </c>
      <c r="Y76" s="97">
        <f>TES!$D28*Y75</f>
        <v>0</v>
      </c>
      <c r="Z76" s="97">
        <f>TES!$D28*Z75</f>
        <v>0</v>
      </c>
      <c r="AA76" s="97">
        <f>TES!$D28*AA75</f>
        <v>0</v>
      </c>
      <c r="AB76" s="97">
        <f>TES!$D28*AB75</f>
        <v>0</v>
      </c>
      <c r="AC76" s="97">
        <f>TES!$D28*AC75</f>
        <v>0</v>
      </c>
      <c r="AD76" s="97">
        <f>TES!$D28*AD75</f>
        <v>0</v>
      </c>
      <c r="AE76" s="39"/>
      <c r="AF76" s="39">
        <f t="shared" si="30"/>
        <v>0</v>
      </c>
      <c r="AG76" s="7">
        <f t="shared" si="31"/>
        <v>0</v>
      </c>
    </row>
    <row r="77" spans="1:33" ht="15.75" thickBot="1">
      <c r="A77" s="160"/>
      <c r="B77" s="4" t="s">
        <v>61</v>
      </c>
      <c r="C77" s="135">
        <f>TES!F28</f>
        <v>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32"/>
      <c r="O77" s="32"/>
      <c r="P77" s="26"/>
      <c r="Q77" s="70"/>
      <c r="R77" s="18"/>
      <c r="S77" s="135">
        <f t="shared" ref="S77" si="32">S76*1.08-S76</f>
        <v>0</v>
      </c>
      <c r="T77" s="135">
        <f t="shared" ref="T77" si="33">T76*1.08-T76</f>
        <v>0</v>
      </c>
      <c r="U77" s="135">
        <f t="shared" ref="U77" si="34">U76*1.08-U76</f>
        <v>0</v>
      </c>
      <c r="V77" s="135">
        <f t="shared" ref="V77" si="35">V76*1.08-V76</f>
        <v>0</v>
      </c>
      <c r="W77" s="135">
        <f t="shared" ref="W77" si="36">W76*1.08-W76</f>
        <v>0</v>
      </c>
      <c r="X77" s="135">
        <f t="shared" ref="X77" si="37">X76*1.08-X76</f>
        <v>0</v>
      </c>
      <c r="Y77" s="135">
        <f t="shared" ref="Y77" si="38">Y76*1.08-Y76</f>
        <v>0</v>
      </c>
      <c r="Z77" s="135">
        <f t="shared" ref="Z77" si="39">Z76*1.08-Z76</f>
        <v>0</v>
      </c>
      <c r="AA77" s="135">
        <f t="shared" ref="AA77" si="40">AA76*1.08-AA76</f>
        <v>0</v>
      </c>
      <c r="AB77" s="135">
        <f t="shared" ref="AB77" si="41">AB76*1.08-AB76</f>
        <v>0</v>
      </c>
      <c r="AC77" s="135">
        <f t="shared" ref="AC77" si="42">AC76*1.08-AC76</f>
        <v>0</v>
      </c>
      <c r="AD77" s="135">
        <f t="shared" ref="AD77" si="43">AD76*1.08-AD76</f>
        <v>0</v>
      </c>
      <c r="AE77" s="39"/>
      <c r="AF77" s="39">
        <f t="shared" si="30"/>
        <v>0</v>
      </c>
      <c r="AG77" s="7">
        <f t="shared" si="31"/>
        <v>0</v>
      </c>
    </row>
    <row r="78" spans="1:33" ht="16.5" customHeight="1">
      <c r="A78" s="158" t="s">
        <v>84</v>
      </c>
      <c r="B78" s="101" t="s">
        <v>64</v>
      </c>
      <c r="C78" s="62">
        <f>TES!C29</f>
        <v>1</v>
      </c>
      <c r="D78" s="16"/>
      <c r="E78" s="16"/>
      <c r="F78" s="16"/>
      <c r="G78" s="16"/>
      <c r="H78" s="16"/>
      <c r="I78" s="16"/>
      <c r="J78" s="16"/>
      <c r="K78" s="16"/>
      <c r="L78" s="16"/>
      <c r="M78" s="102"/>
      <c r="N78" s="102"/>
      <c r="O78" s="16"/>
      <c r="P78" s="62"/>
      <c r="Q78" s="16"/>
      <c r="R78" s="16"/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39"/>
      <c r="AF78" s="39">
        <f t="shared" si="30"/>
        <v>0</v>
      </c>
      <c r="AG78" s="7">
        <f t="shared" si="31"/>
        <v>-1</v>
      </c>
    </row>
    <row r="79" spans="1:33">
      <c r="A79" s="159"/>
      <c r="B79" s="96" t="s">
        <v>105</v>
      </c>
      <c r="C79" s="95">
        <f>TES!E29</f>
        <v>0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8"/>
      <c r="O79" s="68"/>
      <c r="P79" s="69"/>
      <c r="Q79" s="95"/>
      <c r="R79" s="69"/>
      <c r="S79" s="69">
        <f>TES!$D29*S78</f>
        <v>0</v>
      </c>
      <c r="T79" s="69">
        <f>TES!$D29*T78</f>
        <v>0</v>
      </c>
      <c r="U79" s="69">
        <f>TES!$D29*U78</f>
        <v>0</v>
      </c>
      <c r="V79" s="69">
        <f>TES!$D29*V78</f>
        <v>0</v>
      </c>
      <c r="W79" s="69">
        <f>TES!$D29*W78</f>
        <v>0</v>
      </c>
      <c r="X79" s="69">
        <f>TES!$D29*X78</f>
        <v>0</v>
      </c>
      <c r="Y79" s="69">
        <f>TES!$D29*Y78</f>
        <v>0</v>
      </c>
      <c r="Z79" s="69">
        <f>TES!$D29*Z78</f>
        <v>0</v>
      </c>
      <c r="AA79" s="69">
        <f>TES!$D29*AA78</f>
        <v>0</v>
      </c>
      <c r="AB79" s="69">
        <f>TES!$D29*AB78</f>
        <v>0</v>
      </c>
      <c r="AC79" s="69">
        <f>TES!$D29*AC78</f>
        <v>0</v>
      </c>
      <c r="AD79" s="69">
        <f>TES!$D29*AD78</f>
        <v>0</v>
      </c>
      <c r="AE79" s="39"/>
      <c r="AF79" s="39">
        <f t="shared" si="30"/>
        <v>0</v>
      </c>
      <c r="AG79" s="7">
        <f t="shared" si="31"/>
        <v>0</v>
      </c>
    </row>
    <row r="80" spans="1:33" ht="15.75" thickBot="1">
      <c r="A80" s="160"/>
      <c r="B80" s="4" t="s">
        <v>61</v>
      </c>
      <c r="C80" s="38">
        <f>TES!F29</f>
        <v>0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32"/>
      <c r="O80" s="32"/>
      <c r="P80" s="26"/>
      <c r="Q80" s="70"/>
      <c r="R80" s="18"/>
      <c r="S80" s="18">
        <f t="shared" ref="S80" si="44">S79*1.08-S79</f>
        <v>0</v>
      </c>
      <c r="T80" s="18">
        <f t="shared" ref="T80" si="45">T79*1.08-T79</f>
        <v>0</v>
      </c>
      <c r="U80" s="18">
        <f t="shared" ref="U80" si="46">U79*1.08-U79</f>
        <v>0</v>
      </c>
      <c r="V80" s="18">
        <f t="shared" ref="V80" si="47">V79*1.08-V79</f>
        <v>0</v>
      </c>
      <c r="W80" s="18">
        <f t="shared" ref="W80" si="48">W79*1.08-W79</f>
        <v>0</v>
      </c>
      <c r="X80" s="18">
        <f t="shared" ref="X80" si="49">X79*1.08-X79</f>
        <v>0</v>
      </c>
      <c r="Y80" s="18">
        <f t="shared" ref="Y80" si="50">Y79*1.08-Y79</f>
        <v>0</v>
      </c>
      <c r="Z80" s="18">
        <f t="shared" ref="Z80" si="51">Z79*1.08-Z79</f>
        <v>0</v>
      </c>
      <c r="AA80" s="18">
        <f t="shared" ref="AA80" si="52">AA79*1.08-AA79</f>
        <v>0</v>
      </c>
      <c r="AB80" s="18">
        <f t="shared" ref="AB80" si="53">AB79*1.08-AB79</f>
        <v>0</v>
      </c>
      <c r="AC80" s="18">
        <f t="shared" ref="AC80" si="54">AC79*1.08-AC79</f>
        <v>0</v>
      </c>
      <c r="AD80" s="18">
        <f t="shared" ref="AD80" si="55">AD79*1.08-AD79</f>
        <v>0</v>
      </c>
      <c r="AE80" s="39"/>
      <c r="AF80" s="39">
        <f t="shared" si="30"/>
        <v>0</v>
      </c>
      <c r="AG80" s="7">
        <f t="shared" si="31"/>
        <v>0</v>
      </c>
    </row>
    <row r="81" spans="1:33" ht="17.25" customHeight="1">
      <c r="A81" s="164" t="s">
        <v>44</v>
      </c>
      <c r="B81" s="104" t="s">
        <v>64</v>
      </c>
      <c r="C81" s="71">
        <f>TES!H30</f>
        <v>116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>
        <f>S84+S87+S90+S93+S96+S99+S102+S105+S108+S111+S114+S117+S120+S123+S126+S129+S132+S135+S138+S141+S144+S147</f>
        <v>0</v>
      </c>
      <c r="T81" s="28">
        <f t="shared" ref="T81:AD81" si="56">T84+T87+T90+T93+T96+T99+T102+T105+T108+T111+T114+T117+T120+T123+T126+T129+T132+T135+T138+T141+T144+T147</f>
        <v>0</v>
      </c>
      <c r="U81" s="28">
        <f t="shared" si="56"/>
        <v>0</v>
      </c>
      <c r="V81" s="28">
        <f t="shared" si="56"/>
        <v>0</v>
      </c>
      <c r="W81" s="28">
        <f t="shared" si="56"/>
        <v>0</v>
      </c>
      <c r="X81" s="28">
        <f t="shared" si="56"/>
        <v>0</v>
      </c>
      <c r="Y81" s="28">
        <f t="shared" si="56"/>
        <v>0</v>
      </c>
      <c r="Z81" s="28">
        <f t="shared" si="56"/>
        <v>0</v>
      </c>
      <c r="AA81" s="28">
        <f t="shared" si="56"/>
        <v>0</v>
      </c>
      <c r="AB81" s="28">
        <f t="shared" si="56"/>
        <v>0</v>
      </c>
      <c r="AC81" s="28">
        <f t="shared" si="56"/>
        <v>0</v>
      </c>
      <c r="AD81" s="28">
        <f t="shared" si="56"/>
        <v>0</v>
      </c>
      <c r="AE81" s="39"/>
      <c r="AF81" s="39">
        <f t="shared" si="30"/>
        <v>0</v>
      </c>
      <c r="AG81" s="7">
        <f t="shared" si="31"/>
        <v>-116</v>
      </c>
    </row>
    <row r="82" spans="1:33">
      <c r="A82" s="165"/>
      <c r="B82" s="104" t="s">
        <v>182</v>
      </c>
      <c r="C82" s="28">
        <f>TES!J30</f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105"/>
      <c r="N82" s="105"/>
      <c r="O82" s="28"/>
      <c r="P82" s="28"/>
      <c r="Q82" s="28"/>
      <c r="R82" s="28"/>
      <c r="S82" s="28">
        <f>S85+S88+S91+S94+S97+S100+S103+S106+S109+S112+S115+S118+S121+S124+S127+S130+S133+S136+S139+S142+S145+S148</f>
        <v>0</v>
      </c>
      <c r="T82" s="28">
        <f t="shared" ref="T82:AD82" si="57">T85+T88+T91+T94+T97+T100+T103+T106+T109+T112+T115+T118+T121+T124+T127+T130+T133+T136+T139+T142+T145+T148+T151+T154+T157+T160+T163+T166+T169+T172+T175+T178+T181+T184+T187+T190+T193+T196+T199+T202+T205+T208+T211+T214+T217</f>
        <v>0</v>
      </c>
      <c r="U82" s="28">
        <f t="shared" si="57"/>
        <v>0</v>
      </c>
      <c r="V82" s="28">
        <f t="shared" si="57"/>
        <v>0</v>
      </c>
      <c r="W82" s="28">
        <f t="shared" si="57"/>
        <v>0</v>
      </c>
      <c r="X82" s="28">
        <f t="shared" si="57"/>
        <v>0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39"/>
      <c r="AF82" s="39">
        <f t="shared" si="30"/>
        <v>0</v>
      </c>
      <c r="AG82" s="7">
        <f t="shared" si="31"/>
        <v>0</v>
      </c>
    </row>
    <row r="83" spans="1:33" ht="15.75" thickBot="1">
      <c r="A83" s="166"/>
      <c r="B83" s="106" t="s">
        <v>61</v>
      </c>
      <c r="C83" s="27">
        <f>TES!K30</f>
        <v>0</v>
      </c>
      <c r="D83" s="27"/>
      <c r="E83" s="27"/>
      <c r="F83" s="27"/>
      <c r="G83" s="27"/>
      <c r="H83" s="27"/>
      <c r="I83" s="27"/>
      <c r="J83" s="27"/>
      <c r="K83" s="27"/>
      <c r="L83" s="27"/>
      <c r="M83" s="107"/>
      <c r="N83" s="107"/>
      <c r="O83" s="27"/>
      <c r="P83" s="27"/>
      <c r="Q83" s="27"/>
      <c r="R83" s="27"/>
      <c r="S83" s="27">
        <f>S86+S89+S92+S95+S98+S101+S104+S107+S110+S113+S116+S119+S122+S125+S128+S131+S134+S137+S140+S143+S146+S149</f>
        <v>0</v>
      </c>
      <c r="T83" s="27">
        <f t="shared" ref="T83:AD83" si="58">T86+T89+T92+T95+T98+T101+T104+T107+T110+T113+T116+T119+T122+T125+T128+T131+T134+T137+T140+T143+T146+T149</f>
        <v>0</v>
      </c>
      <c r="U83" s="27">
        <f t="shared" si="58"/>
        <v>0</v>
      </c>
      <c r="V83" s="27">
        <f t="shared" si="58"/>
        <v>0</v>
      </c>
      <c r="W83" s="27">
        <f t="shared" si="58"/>
        <v>0</v>
      </c>
      <c r="X83" s="27">
        <f t="shared" si="58"/>
        <v>0</v>
      </c>
      <c r="Y83" s="27">
        <f t="shared" si="58"/>
        <v>0</v>
      </c>
      <c r="Z83" s="27">
        <f t="shared" si="58"/>
        <v>0</v>
      </c>
      <c r="AA83" s="27">
        <f t="shared" si="58"/>
        <v>0</v>
      </c>
      <c r="AB83" s="27">
        <f t="shared" si="58"/>
        <v>0</v>
      </c>
      <c r="AC83" s="27">
        <f t="shared" si="58"/>
        <v>0</v>
      </c>
      <c r="AD83" s="27">
        <f t="shared" si="58"/>
        <v>0</v>
      </c>
      <c r="AE83" s="39"/>
      <c r="AF83" s="39">
        <f t="shared" si="30"/>
        <v>0</v>
      </c>
      <c r="AG83" s="7">
        <f t="shared" si="31"/>
        <v>0</v>
      </c>
    </row>
    <row r="84" spans="1:33" ht="18.75" customHeight="1">
      <c r="A84" s="158" t="s">
        <v>106</v>
      </c>
      <c r="B84" s="101" t="s">
        <v>64</v>
      </c>
      <c r="C84" s="133">
        <f>TES!H8</f>
        <v>0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6"/>
      <c r="N84" s="136"/>
      <c r="O84" s="133"/>
      <c r="P84" s="133"/>
      <c r="Q84" s="133"/>
      <c r="R84" s="133"/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39"/>
      <c r="AF84" s="39">
        <f t="shared" si="30"/>
        <v>0</v>
      </c>
      <c r="AG84" s="7">
        <f t="shared" si="31"/>
        <v>0</v>
      </c>
    </row>
    <row r="85" spans="1:33">
      <c r="A85" s="159"/>
      <c r="B85" s="96" t="s">
        <v>60</v>
      </c>
      <c r="C85" s="97">
        <f>TES!J8</f>
        <v>0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137"/>
      <c r="O85" s="137"/>
      <c r="P85" s="97"/>
      <c r="Q85" s="97"/>
      <c r="R85" s="97"/>
      <c r="S85" s="97">
        <f>TES!I8*S84</f>
        <v>0</v>
      </c>
      <c r="T85" s="97">
        <f>TES!J8*T84</f>
        <v>0</v>
      </c>
      <c r="U85" s="97">
        <f>TES!K8*U84</f>
        <v>0</v>
      </c>
      <c r="V85" s="97">
        <f>TES!L8*V84</f>
        <v>0</v>
      </c>
      <c r="W85" s="97">
        <f>TES!M8*W84</f>
        <v>0</v>
      </c>
      <c r="X85" s="97">
        <f>TES!N8*X84</f>
        <v>0</v>
      </c>
      <c r="Y85" s="97">
        <f>TES!O8*Y84</f>
        <v>0</v>
      </c>
      <c r="Z85" s="97">
        <f>TES!P8*Z84</f>
        <v>0</v>
      </c>
      <c r="AA85" s="97">
        <f>TES!Q8*AA84</f>
        <v>0</v>
      </c>
      <c r="AB85" s="97">
        <f>TES!R8*AB84</f>
        <v>0</v>
      </c>
      <c r="AC85" s="97">
        <f>TES!S8*AC84</f>
        <v>0</v>
      </c>
      <c r="AD85" s="97">
        <f>TES!T8*AD84</f>
        <v>0</v>
      </c>
      <c r="AE85" s="39"/>
      <c r="AF85" s="39">
        <f t="shared" si="30"/>
        <v>0</v>
      </c>
      <c r="AG85" s="7">
        <f t="shared" si="31"/>
        <v>0</v>
      </c>
    </row>
    <row r="86" spans="1:33" ht="15.75" thickBot="1">
      <c r="A86" s="160"/>
      <c r="B86" s="4" t="s">
        <v>61</v>
      </c>
      <c r="C86" s="135">
        <f>TES!K8</f>
        <v>0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9"/>
      <c r="O86" s="139"/>
      <c r="P86" s="138"/>
      <c r="Q86" s="138"/>
      <c r="R86" s="135"/>
      <c r="S86" s="135">
        <f>S85*1.08-S85</f>
        <v>0</v>
      </c>
      <c r="T86" s="135">
        <f t="shared" ref="T86:AD86" si="59">T85*1.08-T85</f>
        <v>0</v>
      </c>
      <c r="U86" s="135">
        <f t="shared" si="59"/>
        <v>0</v>
      </c>
      <c r="V86" s="135">
        <f t="shared" si="59"/>
        <v>0</v>
      </c>
      <c r="W86" s="135">
        <f t="shared" si="59"/>
        <v>0</v>
      </c>
      <c r="X86" s="135">
        <f t="shared" si="59"/>
        <v>0</v>
      </c>
      <c r="Y86" s="135">
        <f t="shared" si="59"/>
        <v>0</v>
      </c>
      <c r="Z86" s="135">
        <f t="shared" si="59"/>
        <v>0</v>
      </c>
      <c r="AA86" s="135">
        <f t="shared" si="59"/>
        <v>0</v>
      </c>
      <c r="AB86" s="135">
        <f t="shared" si="59"/>
        <v>0</v>
      </c>
      <c r="AC86" s="135">
        <f t="shared" si="59"/>
        <v>0</v>
      </c>
      <c r="AD86" s="135">
        <f t="shared" si="59"/>
        <v>0</v>
      </c>
      <c r="AE86" s="39"/>
      <c r="AF86" s="39">
        <f t="shared" si="30"/>
        <v>0</v>
      </c>
      <c r="AG86" s="7">
        <f t="shared" si="31"/>
        <v>0</v>
      </c>
    </row>
    <row r="87" spans="1:33" ht="17.25" customHeight="1">
      <c r="A87" s="158" t="s">
        <v>108</v>
      </c>
      <c r="B87" s="101" t="s">
        <v>64</v>
      </c>
      <c r="C87" s="133">
        <f>TES!H9</f>
        <v>0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6"/>
      <c r="N87" s="136"/>
      <c r="O87" s="133"/>
      <c r="P87" s="133"/>
      <c r="Q87" s="133"/>
      <c r="R87" s="133"/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0</v>
      </c>
      <c r="AC87" s="133">
        <v>0</v>
      </c>
      <c r="AD87" s="133">
        <v>0</v>
      </c>
      <c r="AE87" s="39"/>
      <c r="AF87" s="39">
        <f t="shared" si="30"/>
        <v>0</v>
      </c>
      <c r="AG87" s="7">
        <f t="shared" si="31"/>
        <v>0</v>
      </c>
    </row>
    <row r="88" spans="1:33">
      <c r="A88" s="159"/>
      <c r="B88" s="96" t="s">
        <v>85</v>
      </c>
      <c r="C88" s="97">
        <f>TES!J9</f>
        <v>0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137"/>
      <c r="O88" s="137"/>
      <c r="P88" s="97"/>
      <c r="Q88" s="97"/>
      <c r="R88" s="97"/>
      <c r="S88" s="97">
        <f>TES!$I9*S87</f>
        <v>0</v>
      </c>
      <c r="T88" s="97">
        <f>TES!$I9*T87</f>
        <v>0</v>
      </c>
      <c r="U88" s="97">
        <f>TES!$I9*U87</f>
        <v>0</v>
      </c>
      <c r="V88" s="97">
        <f>TES!$I9*V87</f>
        <v>0</v>
      </c>
      <c r="W88" s="97">
        <f>TES!$I9*W87</f>
        <v>0</v>
      </c>
      <c r="X88" s="97">
        <f>TES!$I9*X87</f>
        <v>0</v>
      </c>
      <c r="Y88" s="97">
        <f>TES!$I9*Y87</f>
        <v>0</v>
      </c>
      <c r="Z88" s="97">
        <f>TES!$I9*Z87</f>
        <v>0</v>
      </c>
      <c r="AA88" s="97">
        <f>TES!$I9*AA87</f>
        <v>0</v>
      </c>
      <c r="AB88" s="97">
        <f>TES!$I9*AB87</f>
        <v>0</v>
      </c>
      <c r="AC88" s="97">
        <f>TES!$I9*AC87</f>
        <v>0</v>
      </c>
      <c r="AD88" s="97">
        <f>TES!$I9*AD87</f>
        <v>0</v>
      </c>
      <c r="AE88" s="39"/>
      <c r="AF88" s="39">
        <f t="shared" si="30"/>
        <v>0</v>
      </c>
      <c r="AG88" s="7">
        <f t="shared" si="31"/>
        <v>0</v>
      </c>
    </row>
    <row r="89" spans="1:33" ht="15.75" thickBot="1">
      <c r="A89" s="160"/>
      <c r="B89" s="4" t="s">
        <v>61</v>
      </c>
      <c r="C89" s="135">
        <f>TES!K9</f>
        <v>0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9"/>
      <c r="O89" s="139"/>
      <c r="P89" s="138"/>
      <c r="Q89" s="138"/>
      <c r="R89" s="135"/>
      <c r="S89" s="135">
        <f t="shared" ref="S89" si="60">S88*1.08-S88</f>
        <v>0</v>
      </c>
      <c r="T89" s="135">
        <f t="shared" ref="T89" si="61">T88*1.08-T88</f>
        <v>0</v>
      </c>
      <c r="U89" s="135">
        <f t="shared" ref="U89" si="62">U88*1.08-U88</f>
        <v>0</v>
      </c>
      <c r="V89" s="135">
        <f t="shared" ref="V89" si="63">V88*1.08-V88</f>
        <v>0</v>
      </c>
      <c r="W89" s="135">
        <f t="shared" ref="W89" si="64">W88*1.08-W88</f>
        <v>0</v>
      </c>
      <c r="X89" s="135">
        <f t="shared" ref="X89" si="65">X88*1.08-X88</f>
        <v>0</v>
      </c>
      <c r="Y89" s="135">
        <f t="shared" ref="Y89" si="66">Y88*1.08-Y88</f>
        <v>0</v>
      </c>
      <c r="Z89" s="135">
        <f t="shared" ref="Z89" si="67">Z88*1.08-Z88</f>
        <v>0</v>
      </c>
      <c r="AA89" s="135">
        <f t="shared" ref="AA89" si="68">AA88*1.08-AA88</f>
        <v>0</v>
      </c>
      <c r="AB89" s="135">
        <f t="shared" ref="AB89" si="69">AB88*1.08-AB88</f>
        <v>0</v>
      </c>
      <c r="AC89" s="135">
        <f t="shared" ref="AC89" si="70">AC88*1.08-AC88</f>
        <v>0</v>
      </c>
      <c r="AD89" s="135">
        <f t="shared" ref="AD89" si="71">AD88*1.08-AD88</f>
        <v>0</v>
      </c>
      <c r="AE89" s="39"/>
      <c r="AF89" s="39">
        <f t="shared" si="30"/>
        <v>0</v>
      </c>
      <c r="AG89" s="7">
        <f t="shared" si="31"/>
        <v>0</v>
      </c>
    </row>
    <row r="90" spans="1:33" ht="17.25" customHeight="1">
      <c r="A90" s="158" t="s">
        <v>109</v>
      </c>
      <c r="B90" s="101" t="s">
        <v>64</v>
      </c>
      <c r="C90" s="16">
        <f>TES!H10</f>
        <v>8</v>
      </c>
      <c r="D90" s="16"/>
      <c r="E90" s="16"/>
      <c r="F90" s="16"/>
      <c r="G90" s="16"/>
      <c r="H90" s="16"/>
      <c r="I90" s="16"/>
      <c r="J90" s="16"/>
      <c r="K90" s="16"/>
      <c r="L90" s="16"/>
      <c r="M90" s="102"/>
      <c r="N90" s="102"/>
      <c r="O90" s="16"/>
      <c r="P90" s="62"/>
      <c r="Q90" s="16"/>
      <c r="R90" s="16"/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39"/>
      <c r="AF90" s="39">
        <f t="shared" si="30"/>
        <v>0</v>
      </c>
      <c r="AG90" s="7">
        <f t="shared" si="31"/>
        <v>-8</v>
      </c>
    </row>
    <row r="91" spans="1:33">
      <c r="A91" s="159"/>
      <c r="B91" s="96" t="s">
        <v>86</v>
      </c>
      <c r="C91" s="95">
        <f>TES!J10</f>
        <v>0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8"/>
      <c r="O91" s="68"/>
      <c r="P91" s="69"/>
      <c r="Q91" s="95"/>
      <c r="R91" s="69"/>
      <c r="S91" s="69">
        <f>TES!$I10*S90</f>
        <v>0</v>
      </c>
      <c r="T91" s="69">
        <f>TES!$I10*T90</f>
        <v>0</v>
      </c>
      <c r="U91" s="69">
        <f>TES!$I10*U90</f>
        <v>0</v>
      </c>
      <c r="V91" s="69">
        <f>TES!$I10*V90</f>
        <v>0</v>
      </c>
      <c r="W91" s="69">
        <f>TES!$I10*W90</f>
        <v>0</v>
      </c>
      <c r="X91" s="69">
        <f>TES!$I10*X90</f>
        <v>0</v>
      </c>
      <c r="Y91" s="69">
        <f>TES!$I10*Y90</f>
        <v>0</v>
      </c>
      <c r="Z91" s="69">
        <f>TES!$I10*Z90</f>
        <v>0</v>
      </c>
      <c r="AA91" s="69">
        <f>TES!$I10*AA90</f>
        <v>0</v>
      </c>
      <c r="AB91" s="69">
        <f>TES!$I10*AB90</f>
        <v>0</v>
      </c>
      <c r="AC91" s="69">
        <f>TES!$I10*AC90</f>
        <v>0</v>
      </c>
      <c r="AD91" s="69">
        <f>TES!$I10*AD90</f>
        <v>0</v>
      </c>
      <c r="AE91" s="39"/>
      <c r="AF91" s="39">
        <f t="shared" si="30"/>
        <v>0</v>
      </c>
      <c r="AG91" s="7">
        <f t="shared" si="31"/>
        <v>0</v>
      </c>
    </row>
    <row r="92" spans="1:33" ht="15.75" thickBot="1">
      <c r="A92" s="160"/>
      <c r="B92" s="4" t="s">
        <v>61</v>
      </c>
      <c r="C92" s="38">
        <f>TES!K10</f>
        <v>0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32"/>
      <c r="O92" s="32"/>
      <c r="P92" s="26"/>
      <c r="Q92" s="70"/>
      <c r="R92" s="18"/>
      <c r="S92" s="18">
        <f t="shared" ref="S92" si="72">S91*1.08-S91</f>
        <v>0</v>
      </c>
      <c r="T92" s="18">
        <f t="shared" ref="T92" si="73">T91*1.08-T91</f>
        <v>0</v>
      </c>
      <c r="U92" s="18">
        <f t="shared" ref="U92" si="74">U91*1.08-U91</f>
        <v>0</v>
      </c>
      <c r="V92" s="18">
        <f t="shared" ref="V92" si="75">V91*1.08-V91</f>
        <v>0</v>
      </c>
      <c r="W92" s="18">
        <f t="shared" ref="W92" si="76">W91*1.08-W91</f>
        <v>0</v>
      </c>
      <c r="X92" s="18">
        <f t="shared" ref="X92" si="77">X91*1.08-X91</f>
        <v>0</v>
      </c>
      <c r="Y92" s="18">
        <f t="shared" ref="Y92" si="78">Y91*1.08-Y91</f>
        <v>0</v>
      </c>
      <c r="Z92" s="18">
        <f t="shared" ref="Z92" si="79">Z91*1.08-Z91</f>
        <v>0</v>
      </c>
      <c r="AA92" s="18">
        <f t="shared" ref="AA92" si="80">AA91*1.08-AA91</f>
        <v>0</v>
      </c>
      <c r="AB92" s="18">
        <f t="shared" ref="AB92" si="81">AB91*1.08-AB91</f>
        <v>0</v>
      </c>
      <c r="AC92" s="18">
        <f t="shared" ref="AC92" si="82">AC91*1.08-AC91</f>
        <v>0</v>
      </c>
      <c r="AD92" s="18">
        <f t="shared" ref="AD92" si="83">AD91*1.08-AD91</f>
        <v>0</v>
      </c>
      <c r="AE92" s="39"/>
      <c r="AF92" s="39">
        <f t="shared" si="30"/>
        <v>0</v>
      </c>
      <c r="AG92" s="7">
        <f t="shared" si="31"/>
        <v>0</v>
      </c>
    </row>
    <row r="93" spans="1:33" ht="18.75" customHeight="1">
      <c r="A93" s="158" t="s">
        <v>110</v>
      </c>
      <c r="B93" s="101" t="s">
        <v>64</v>
      </c>
      <c r="C93" s="16">
        <f>TES!H11</f>
        <v>1</v>
      </c>
      <c r="D93" s="16"/>
      <c r="E93" s="16"/>
      <c r="F93" s="16"/>
      <c r="G93" s="16"/>
      <c r="H93" s="16"/>
      <c r="I93" s="16"/>
      <c r="J93" s="16"/>
      <c r="K93" s="16"/>
      <c r="L93" s="16"/>
      <c r="M93" s="102"/>
      <c r="N93" s="102"/>
      <c r="O93" s="16"/>
      <c r="P93" s="62"/>
      <c r="Q93" s="16"/>
      <c r="R93" s="16"/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39"/>
      <c r="AF93" s="39">
        <f t="shared" si="30"/>
        <v>0</v>
      </c>
      <c r="AG93" s="7">
        <f t="shared" si="31"/>
        <v>-1</v>
      </c>
    </row>
    <row r="94" spans="1:33">
      <c r="A94" s="159"/>
      <c r="B94" s="96" t="s">
        <v>87</v>
      </c>
      <c r="C94" s="95">
        <f>TES!J11</f>
        <v>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8"/>
      <c r="O94" s="68"/>
      <c r="P94" s="69"/>
      <c r="Q94" s="95"/>
      <c r="R94" s="69"/>
      <c r="S94" s="69">
        <f>TES!$I11*S93</f>
        <v>0</v>
      </c>
      <c r="T94" s="69">
        <f>TES!$I11*T93</f>
        <v>0</v>
      </c>
      <c r="U94" s="69">
        <f>TES!$I11*U93</f>
        <v>0</v>
      </c>
      <c r="V94" s="69">
        <f>TES!$I11*V93</f>
        <v>0</v>
      </c>
      <c r="W94" s="69">
        <f>TES!$I11*W93</f>
        <v>0</v>
      </c>
      <c r="X94" s="69">
        <f>TES!$I11*X93</f>
        <v>0</v>
      </c>
      <c r="Y94" s="69">
        <f>TES!$I11*Y93</f>
        <v>0</v>
      </c>
      <c r="Z94" s="69">
        <f>TES!$I11*Z93</f>
        <v>0</v>
      </c>
      <c r="AA94" s="69">
        <f>TES!$I11*AA93</f>
        <v>0</v>
      </c>
      <c r="AB94" s="69">
        <f>TES!$I11*AB93</f>
        <v>0</v>
      </c>
      <c r="AC94" s="69">
        <f>TES!$I11*AC93</f>
        <v>0</v>
      </c>
      <c r="AD94" s="69">
        <f>TES!$I11*AD93</f>
        <v>0</v>
      </c>
      <c r="AE94" s="39"/>
      <c r="AF94" s="39">
        <f t="shared" si="30"/>
        <v>0</v>
      </c>
      <c r="AG94" s="7">
        <f t="shared" si="31"/>
        <v>0</v>
      </c>
    </row>
    <row r="95" spans="1:33" ht="15.75" thickBot="1">
      <c r="A95" s="160"/>
      <c r="B95" s="4" t="s">
        <v>61</v>
      </c>
      <c r="C95" s="38">
        <f>TES!K11</f>
        <v>0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2"/>
      <c r="O95" s="32"/>
      <c r="P95" s="26"/>
      <c r="Q95" s="70"/>
      <c r="R95" s="18"/>
      <c r="S95" s="18">
        <f t="shared" ref="S95" si="84">S94*1.08-S94</f>
        <v>0</v>
      </c>
      <c r="T95" s="18">
        <f t="shared" ref="T95" si="85">T94*1.08-T94</f>
        <v>0</v>
      </c>
      <c r="U95" s="18">
        <f t="shared" ref="U95" si="86">U94*1.08-U94</f>
        <v>0</v>
      </c>
      <c r="V95" s="18">
        <f t="shared" ref="V95" si="87">V94*1.08-V94</f>
        <v>0</v>
      </c>
      <c r="W95" s="18">
        <f t="shared" ref="W95" si="88">W94*1.08-W94</f>
        <v>0</v>
      </c>
      <c r="X95" s="18">
        <f t="shared" ref="X95" si="89">X94*1.08-X94</f>
        <v>0</v>
      </c>
      <c r="Y95" s="18">
        <f t="shared" ref="Y95" si="90">Y94*1.08-Y94</f>
        <v>0</v>
      </c>
      <c r="Z95" s="18">
        <f t="shared" ref="Z95" si="91">Z94*1.08-Z94</f>
        <v>0</v>
      </c>
      <c r="AA95" s="18">
        <f t="shared" ref="AA95" si="92">AA94*1.08-AA94</f>
        <v>0</v>
      </c>
      <c r="AB95" s="18">
        <f t="shared" ref="AB95" si="93">AB94*1.08-AB94</f>
        <v>0</v>
      </c>
      <c r="AC95" s="18">
        <f t="shared" ref="AC95" si="94">AC94*1.08-AC94</f>
        <v>0</v>
      </c>
      <c r="AD95" s="18">
        <f t="shared" ref="AD95" si="95">AD94*1.08-AD94</f>
        <v>0</v>
      </c>
      <c r="AE95" s="39"/>
      <c r="AF95" s="39">
        <f t="shared" si="30"/>
        <v>0</v>
      </c>
      <c r="AG95" s="7">
        <f t="shared" si="31"/>
        <v>0</v>
      </c>
    </row>
    <row r="96" spans="1:33" ht="21" customHeight="1">
      <c r="A96" s="158" t="s">
        <v>111</v>
      </c>
      <c r="B96" s="101" t="s">
        <v>64</v>
      </c>
      <c r="C96" s="16">
        <f>TES!H12</f>
        <v>38</v>
      </c>
      <c r="D96" s="16"/>
      <c r="E96" s="16"/>
      <c r="F96" s="16"/>
      <c r="G96" s="16"/>
      <c r="H96" s="16"/>
      <c r="I96" s="16"/>
      <c r="J96" s="16"/>
      <c r="K96" s="16"/>
      <c r="L96" s="16"/>
      <c r="M96" s="102"/>
      <c r="N96" s="102"/>
      <c r="O96" s="16"/>
      <c r="P96" s="62"/>
      <c r="Q96" s="16"/>
      <c r="R96" s="16"/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39"/>
      <c r="AF96" s="39">
        <f t="shared" si="30"/>
        <v>0</v>
      </c>
      <c r="AG96" s="7">
        <f t="shared" si="31"/>
        <v>-38</v>
      </c>
    </row>
    <row r="97" spans="1:33">
      <c r="A97" s="159"/>
      <c r="B97" s="96" t="s">
        <v>88</v>
      </c>
      <c r="C97" s="95">
        <f>TES!J12</f>
        <v>0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8"/>
      <c r="O97" s="68"/>
      <c r="P97" s="69"/>
      <c r="Q97" s="95"/>
      <c r="R97" s="69"/>
      <c r="S97" s="69">
        <f>TES!$I12*S96</f>
        <v>0</v>
      </c>
      <c r="T97" s="69">
        <f>TES!$I12*T96</f>
        <v>0</v>
      </c>
      <c r="U97" s="69">
        <f>TES!$I12*U96</f>
        <v>0</v>
      </c>
      <c r="V97" s="69">
        <f>TES!$I12*V96</f>
        <v>0</v>
      </c>
      <c r="W97" s="69">
        <f>TES!$I12*W96</f>
        <v>0</v>
      </c>
      <c r="X97" s="69">
        <f>TES!$I12*X96</f>
        <v>0</v>
      </c>
      <c r="Y97" s="69">
        <f>TES!$I12*Y96</f>
        <v>0</v>
      </c>
      <c r="Z97" s="69">
        <f>TES!$I12*Z96</f>
        <v>0</v>
      </c>
      <c r="AA97" s="69">
        <f>TES!$I12*AA96</f>
        <v>0</v>
      </c>
      <c r="AB97" s="69">
        <f>TES!$I12*AB96</f>
        <v>0</v>
      </c>
      <c r="AC97" s="69">
        <f>TES!$I12*AC96</f>
        <v>0</v>
      </c>
      <c r="AD97" s="69">
        <f>TES!$I12*AD96</f>
        <v>0</v>
      </c>
      <c r="AE97" s="39"/>
      <c r="AF97" s="39">
        <f t="shared" si="30"/>
        <v>0</v>
      </c>
      <c r="AG97" s="7">
        <f t="shared" si="31"/>
        <v>0</v>
      </c>
    </row>
    <row r="98" spans="1:33" ht="15.75" thickBot="1">
      <c r="A98" s="160"/>
      <c r="B98" s="4" t="s">
        <v>61</v>
      </c>
      <c r="C98" s="38">
        <f>TES!K12</f>
        <v>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2"/>
      <c r="O98" s="32"/>
      <c r="P98" s="26"/>
      <c r="Q98" s="70"/>
      <c r="R98" s="18"/>
      <c r="S98" s="18">
        <f t="shared" ref="S98" si="96">S97*1.08-S97</f>
        <v>0</v>
      </c>
      <c r="T98" s="18">
        <f t="shared" ref="T98" si="97">T97*1.08-T97</f>
        <v>0</v>
      </c>
      <c r="U98" s="18">
        <f t="shared" ref="U98" si="98">U97*1.08-U97</f>
        <v>0</v>
      </c>
      <c r="V98" s="18">
        <f t="shared" ref="V98" si="99">V97*1.08-V97</f>
        <v>0</v>
      </c>
      <c r="W98" s="18">
        <f t="shared" ref="W98" si="100">W97*1.08-W97</f>
        <v>0</v>
      </c>
      <c r="X98" s="18">
        <f t="shared" ref="X98" si="101">X97*1.08-X97</f>
        <v>0</v>
      </c>
      <c r="Y98" s="18">
        <f t="shared" ref="Y98" si="102">Y97*1.08-Y97</f>
        <v>0</v>
      </c>
      <c r="Z98" s="18">
        <f t="shared" ref="Z98" si="103">Z97*1.08-Z97</f>
        <v>0</v>
      </c>
      <c r="AA98" s="18">
        <f t="shared" ref="AA98" si="104">AA97*1.08-AA97</f>
        <v>0</v>
      </c>
      <c r="AB98" s="18">
        <f t="shared" ref="AB98" si="105">AB97*1.08-AB97</f>
        <v>0</v>
      </c>
      <c r="AC98" s="18">
        <f t="shared" ref="AC98" si="106">AC97*1.08-AC97</f>
        <v>0</v>
      </c>
      <c r="AD98" s="18">
        <f t="shared" ref="AD98" si="107">AD97*1.08-AD97</f>
        <v>0</v>
      </c>
      <c r="AE98" s="39"/>
      <c r="AF98" s="39">
        <f t="shared" si="30"/>
        <v>0</v>
      </c>
      <c r="AG98" s="7">
        <f t="shared" si="31"/>
        <v>0</v>
      </c>
    </row>
    <row r="99" spans="1:33" ht="16.5" customHeight="1">
      <c r="A99" s="158" t="s">
        <v>112</v>
      </c>
      <c r="B99" s="101" t="s">
        <v>64</v>
      </c>
      <c r="C99" s="133">
        <f>TES!H13</f>
        <v>0</v>
      </c>
      <c r="D99" s="133"/>
      <c r="E99" s="133"/>
      <c r="F99" s="133"/>
      <c r="G99" s="133"/>
      <c r="H99" s="133"/>
      <c r="I99" s="133"/>
      <c r="J99" s="133"/>
      <c r="K99" s="133"/>
      <c r="L99" s="133"/>
      <c r="M99" s="136"/>
      <c r="N99" s="136"/>
      <c r="O99" s="133"/>
      <c r="P99" s="133"/>
      <c r="Q99" s="133"/>
      <c r="R99" s="133"/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39"/>
      <c r="AF99" s="39">
        <f t="shared" si="30"/>
        <v>0</v>
      </c>
      <c r="AG99" s="7">
        <f t="shared" si="31"/>
        <v>0</v>
      </c>
    </row>
    <row r="100" spans="1:33">
      <c r="A100" s="159"/>
      <c r="B100" s="96" t="s">
        <v>89</v>
      </c>
      <c r="C100" s="97">
        <f>TES!J13</f>
        <v>0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137"/>
      <c r="O100" s="137"/>
      <c r="P100" s="97"/>
      <c r="Q100" s="97"/>
      <c r="R100" s="97"/>
      <c r="S100" s="97">
        <f>TES!$I13*S99</f>
        <v>0</v>
      </c>
      <c r="T100" s="97">
        <f>TES!$I13*T99</f>
        <v>0</v>
      </c>
      <c r="U100" s="97">
        <f>TES!$I13*U99</f>
        <v>0</v>
      </c>
      <c r="V100" s="97">
        <f>TES!$I13*V99</f>
        <v>0</v>
      </c>
      <c r="W100" s="97">
        <f>TES!$I13*W99</f>
        <v>0</v>
      </c>
      <c r="X100" s="97">
        <f>TES!$I13*X99</f>
        <v>0</v>
      </c>
      <c r="Y100" s="97">
        <f>TES!$I13*Y99</f>
        <v>0</v>
      </c>
      <c r="Z100" s="97">
        <f>TES!$I13*Z99</f>
        <v>0</v>
      </c>
      <c r="AA100" s="97">
        <f>TES!$I13*AA99</f>
        <v>0</v>
      </c>
      <c r="AB100" s="97">
        <f>TES!$I13*AB99</f>
        <v>0</v>
      </c>
      <c r="AC100" s="97">
        <f>TES!$I13*AC99</f>
        <v>0</v>
      </c>
      <c r="AD100" s="97">
        <f>TES!$I13*AD99</f>
        <v>0</v>
      </c>
      <c r="AE100" s="39"/>
      <c r="AF100" s="39">
        <f t="shared" si="30"/>
        <v>0</v>
      </c>
      <c r="AG100" s="7">
        <f t="shared" si="31"/>
        <v>0</v>
      </c>
    </row>
    <row r="101" spans="1:33" ht="15.75" thickBot="1">
      <c r="A101" s="160"/>
      <c r="B101" s="4" t="s">
        <v>61</v>
      </c>
      <c r="C101" s="135">
        <f>TES!K13</f>
        <v>0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9"/>
      <c r="O101" s="139"/>
      <c r="P101" s="138"/>
      <c r="Q101" s="138"/>
      <c r="R101" s="135"/>
      <c r="S101" s="135">
        <f t="shared" ref="S101" si="108">S100*1.08-S100</f>
        <v>0</v>
      </c>
      <c r="T101" s="135">
        <f t="shared" ref="T101" si="109">T100*1.08-T100</f>
        <v>0</v>
      </c>
      <c r="U101" s="135">
        <f t="shared" ref="U101" si="110">U100*1.08-U100</f>
        <v>0</v>
      </c>
      <c r="V101" s="135">
        <f t="shared" ref="V101" si="111">V100*1.08-V100</f>
        <v>0</v>
      </c>
      <c r="W101" s="135">
        <f t="shared" ref="W101" si="112">W100*1.08-W100</f>
        <v>0</v>
      </c>
      <c r="X101" s="135">
        <f t="shared" ref="X101" si="113">X100*1.08-X100</f>
        <v>0</v>
      </c>
      <c r="Y101" s="135">
        <f t="shared" ref="Y101" si="114">Y100*1.08-Y100</f>
        <v>0</v>
      </c>
      <c r="Z101" s="135">
        <f t="shared" ref="Z101" si="115">Z100*1.08-Z100</f>
        <v>0</v>
      </c>
      <c r="AA101" s="135">
        <f t="shared" ref="AA101" si="116">AA100*1.08-AA100</f>
        <v>0</v>
      </c>
      <c r="AB101" s="135">
        <f t="shared" ref="AB101" si="117">AB100*1.08-AB100</f>
        <v>0</v>
      </c>
      <c r="AC101" s="135">
        <f t="shared" ref="AC101" si="118">AC100*1.08-AC100</f>
        <v>0</v>
      </c>
      <c r="AD101" s="135">
        <f t="shared" ref="AD101" si="119">AD100*1.08-AD100</f>
        <v>0</v>
      </c>
      <c r="AE101" s="39"/>
      <c r="AF101" s="39">
        <f t="shared" si="30"/>
        <v>0</v>
      </c>
      <c r="AG101" s="7">
        <f t="shared" si="31"/>
        <v>0</v>
      </c>
    </row>
    <row r="102" spans="1:33" ht="17.25" customHeight="1">
      <c r="A102" s="158" t="s">
        <v>113</v>
      </c>
      <c r="B102" s="101" t="s">
        <v>64</v>
      </c>
      <c r="C102" s="16">
        <f>TES!H14</f>
        <v>8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02"/>
      <c r="N102" s="102"/>
      <c r="O102" s="16"/>
      <c r="P102" s="62"/>
      <c r="Q102" s="16"/>
      <c r="R102" s="16"/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39"/>
      <c r="AF102" s="39">
        <f t="shared" si="30"/>
        <v>0</v>
      </c>
      <c r="AG102" s="7">
        <f t="shared" si="31"/>
        <v>-8</v>
      </c>
    </row>
    <row r="103" spans="1:33">
      <c r="A103" s="159"/>
      <c r="B103" s="96" t="s">
        <v>90</v>
      </c>
      <c r="C103" s="95">
        <f>TES!J14</f>
        <v>0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8"/>
      <c r="O103" s="68"/>
      <c r="P103" s="69"/>
      <c r="Q103" s="95"/>
      <c r="R103" s="69"/>
      <c r="S103" s="69">
        <f>TES!$I14*S102</f>
        <v>0</v>
      </c>
      <c r="T103" s="69">
        <f>TES!$I14*T102</f>
        <v>0</v>
      </c>
      <c r="U103" s="69">
        <f>TES!$I14*U102</f>
        <v>0</v>
      </c>
      <c r="V103" s="69">
        <f>TES!$I14*V102</f>
        <v>0</v>
      </c>
      <c r="W103" s="69">
        <f>TES!$I14*W102</f>
        <v>0</v>
      </c>
      <c r="X103" s="69">
        <f>TES!$I14*X102</f>
        <v>0</v>
      </c>
      <c r="Y103" s="69">
        <f>TES!$I14*Y102</f>
        <v>0</v>
      </c>
      <c r="Z103" s="69">
        <f>TES!$I14*Z102</f>
        <v>0</v>
      </c>
      <c r="AA103" s="69">
        <f>TES!$I14*AA102</f>
        <v>0</v>
      </c>
      <c r="AB103" s="69">
        <f>TES!$I14*AB102</f>
        <v>0</v>
      </c>
      <c r="AC103" s="69">
        <f>TES!$I14*AC102</f>
        <v>0</v>
      </c>
      <c r="AD103" s="69">
        <f>TES!$I14*AD102</f>
        <v>0</v>
      </c>
      <c r="AE103" s="39"/>
      <c r="AF103" s="39">
        <f t="shared" si="30"/>
        <v>0</v>
      </c>
      <c r="AG103" s="7">
        <f t="shared" si="31"/>
        <v>0</v>
      </c>
    </row>
    <row r="104" spans="1:33" ht="15.75" thickBot="1">
      <c r="A104" s="160"/>
      <c r="B104" s="4" t="s">
        <v>61</v>
      </c>
      <c r="C104" s="38">
        <f>TES!K14</f>
        <v>0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32"/>
      <c r="O104" s="32"/>
      <c r="P104" s="26"/>
      <c r="Q104" s="70"/>
      <c r="R104" s="18"/>
      <c r="S104" s="18">
        <f t="shared" ref="S104" si="120">S103*1.08-S103</f>
        <v>0</v>
      </c>
      <c r="T104" s="18">
        <f t="shared" ref="T104" si="121">T103*1.08-T103</f>
        <v>0</v>
      </c>
      <c r="U104" s="18">
        <f t="shared" ref="U104" si="122">U103*1.08-U103</f>
        <v>0</v>
      </c>
      <c r="V104" s="18">
        <f t="shared" ref="V104" si="123">V103*1.08-V103</f>
        <v>0</v>
      </c>
      <c r="W104" s="18">
        <f t="shared" ref="W104" si="124">W103*1.08-W103</f>
        <v>0</v>
      </c>
      <c r="X104" s="18">
        <f t="shared" ref="X104" si="125">X103*1.08-X103</f>
        <v>0</v>
      </c>
      <c r="Y104" s="18">
        <f t="shared" ref="Y104" si="126">Y103*1.08-Y103</f>
        <v>0</v>
      </c>
      <c r="Z104" s="18">
        <f t="shared" ref="Z104" si="127">Z103*1.08-Z103</f>
        <v>0</v>
      </c>
      <c r="AA104" s="18">
        <f t="shared" ref="AA104" si="128">AA103*1.08-AA103</f>
        <v>0</v>
      </c>
      <c r="AB104" s="18">
        <f t="shared" ref="AB104" si="129">AB103*1.08-AB103</f>
        <v>0</v>
      </c>
      <c r="AC104" s="18">
        <f t="shared" ref="AC104" si="130">AC103*1.08-AC103</f>
        <v>0</v>
      </c>
      <c r="AD104" s="18">
        <f t="shared" ref="AD104" si="131">AD103*1.08-AD103</f>
        <v>0</v>
      </c>
      <c r="AE104" s="39"/>
      <c r="AF104" s="39">
        <f t="shared" si="30"/>
        <v>0</v>
      </c>
      <c r="AG104" s="7">
        <f t="shared" si="31"/>
        <v>0</v>
      </c>
    </row>
    <row r="105" spans="1:33" ht="24">
      <c r="A105" s="158" t="s">
        <v>114</v>
      </c>
      <c r="B105" s="101" t="s">
        <v>64</v>
      </c>
      <c r="C105" s="133">
        <f>TES!H15</f>
        <v>0</v>
      </c>
      <c r="D105" s="133"/>
      <c r="E105" s="133"/>
      <c r="F105" s="133"/>
      <c r="G105" s="133"/>
      <c r="H105" s="133"/>
      <c r="I105" s="133"/>
      <c r="J105" s="133"/>
      <c r="K105" s="133"/>
      <c r="L105" s="133"/>
      <c r="M105" s="136"/>
      <c r="N105" s="136"/>
      <c r="O105" s="133"/>
      <c r="P105" s="133"/>
      <c r="Q105" s="133"/>
      <c r="R105" s="133"/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33">
        <v>0</v>
      </c>
      <c r="AD105" s="133">
        <v>0</v>
      </c>
      <c r="AE105" s="39"/>
      <c r="AF105" s="39">
        <f t="shared" si="30"/>
        <v>0</v>
      </c>
      <c r="AG105" s="7">
        <f t="shared" si="31"/>
        <v>0</v>
      </c>
    </row>
    <row r="106" spans="1:33">
      <c r="A106" s="159"/>
      <c r="B106" s="96" t="s">
        <v>91</v>
      </c>
      <c r="C106" s="97">
        <f>TES!J15</f>
        <v>0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137"/>
      <c r="O106" s="137"/>
      <c r="P106" s="97"/>
      <c r="Q106" s="97"/>
      <c r="R106" s="97"/>
      <c r="S106" s="97">
        <f>TES!$I15*S105</f>
        <v>0</v>
      </c>
      <c r="T106" s="97">
        <f>TES!$I15*T105</f>
        <v>0</v>
      </c>
      <c r="U106" s="97">
        <f>TES!$I15*U105</f>
        <v>0</v>
      </c>
      <c r="V106" s="97">
        <f>TES!$I15*V105</f>
        <v>0</v>
      </c>
      <c r="W106" s="97">
        <f>TES!$I15*W105</f>
        <v>0</v>
      </c>
      <c r="X106" s="97">
        <f>TES!$I15*X105</f>
        <v>0</v>
      </c>
      <c r="Y106" s="97">
        <f>TES!$I15*Y105</f>
        <v>0</v>
      </c>
      <c r="Z106" s="97">
        <f>TES!$I15*Z105</f>
        <v>0</v>
      </c>
      <c r="AA106" s="97">
        <f>TES!$I15*AA105</f>
        <v>0</v>
      </c>
      <c r="AB106" s="97">
        <f>TES!$I15*AB105</f>
        <v>0</v>
      </c>
      <c r="AC106" s="97">
        <f>TES!$I15*AC105</f>
        <v>0</v>
      </c>
      <c r="AD106" s="97">
        <f>TES!$I15*AD105</f>
        <v>0</v>
      </c>
      <c r="AE106" s="39"/>
      <c r="AF106" s="39">
        <f t="shared" si="30"/>
        <v>0</v>
      </c>
      <c r="AG106" s="7">
        <f t="shared" si="31"/>
        <v>0</v>
      </c>
    </row>
    <row r="107" spans="1:33" ht="15.75" thickBot="1">
      <c r="A107" s="160"/>
      <c r="B107" s="4" t="s">
        <v>61</v>
      </c>
      <c r="C107" s="135">
        <f>TES!K15</f>
        <v>0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9"/>
      <c r="O107" s="139"/>
      <c r="P107" s="138"/>
      <c r="Q107" s="138"/>
      <c r="R107" s="135"/>
      <c r="S107" s="135">
        <f t="shared" ref="S107" si="132">S106*1.08-S106</f>
        <v>0</v>
      </c>
      <c r="T107" s="135">
        <f t="shared" ref="T107" si="133">T106*1.08-T106</f>
        <v>0</v>
      </c>
      <c r="U107" s="135">
        <f t="shared" ref="U107" si="134">U106*1.08-U106</f>
        <v>0</v>
      </c>
      <c r="V107" s="135">
        <f t="shared" ref="V107" si="135">V106*1.08-V106</f>
        <v>0</v>
      </c>
      <c r="W107" s="135">
        <f t="shared" ref="W107" si="136">W106*1.08-W106</f>
        <v>0</v>
      </c>
      <c r="X107" s="135">
        <f t="shared" ref="X107" si="137">X106*1.08-X106</f>
        <v>0</v>
      </c>
      <c r="Y107" s="135">
        <f t="shared" ref="Y107" si="138">Y106*1.08-Y106</f>
        <v>0</v>
      </c>
      <c r="Z107" s="135">
        <f t="shared" ref="Z107" si="139">Z106*1.08-Z106</f>
        <v>0</v>
      </c>
      <c r="AA107" s="135">
        <f t="shared" ref="AA107" si="140">AA106*1.08-AA106</f>
        <v>0</v>
      </c>
      <c r="AB107" s="135">
        <f t="shared" ref="AB107" si="141">AB106*1.08-AB106</f>
        <v>0</v>
      </c>
      <c r="AC107" s="135">
        <f t="shared" ref="AC107" si="142">AC106*1.08-AC106</f>
        <v>0</v>
      </c>
      <c r="AD107" s="135">
        <f t="shared" ref="AD107" si="143">AD106*1.08-AD106</f>
        <v>0</v>
      </c>
      <c r="AE107" s="39"/>
      <c r="AF107" s="39">
        <f t="shared" si="30"/>
        <v>0</v>
      </c>
      <c r="AG107" s="7">
        <f t="shared" si="31"/>
        <v>0</v>
      </c>
    </row>
    <row r="108" spans="1:33" ht="15.75" customHeight="1">
      <c r="A108" s="158" t="s">
        <v>115</v>
      </c>
      <c r="B108" s="101" t="s">
        <v>64</v>
      </c>
      <c r="C108" s="16">
        <f>TES!H16</f>
        <v>31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02"/>
      <c r="N108" s="102"/>
      <c r="O108" s="16"/>
      <c r="P108" s="62"/>
      <c r="Q108" s="16"/>
      <c r="R108" s="16"/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39"/>
      <c r="AF108" s="39">
        <f t="shared" si="30"/>
        <v>0</v>
      </c>
      <c r="AG108" s="7">
        <f t="shared" si="31"/>
        <v>-31</v>
      </c>
    </row>
    <row r="109" spans="1:33">
      <c r="A109" s="159"/>
      <c r="B109" s="96" t="s">
        <v>92</v>
      </c>
      <c r="C109" s="95">
        <f>TES!J16</f>
        <v>0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8"/>
      <c r="O109" s="68"/>
      <c r="P109" s="69"/>
      <c r="Q109" s="95"/>
      <c r="R109" s="69"/>
      <c r="S109" s="69">
        <f>TES!$I16*S108</f>
        <v>0</v>
      </c>
      <c r="T109" s="69">
        <f>TES!$I16*T108</f>
        <v>0</v>
      </c>
      <c r="U109" s="69">
        <f>TES!$I16*U108</f>
        <v>0</v>
      </c>
      <c r="V109" s="69">
        <f>TES!$I16*V108</f>
        <v>0</v>
      </c>
      <c r="W109" s="69">
        <f>TES!$I16*W108</f>
        <v>0</v>
      </c>
      <c r="X109" s="69">
        <f>TES!$I16*X108</f>
        <v>0</v>
      </c>
      <c r="Y109" s="69">
        <f>TES!$I16*Y108</f>
        <v>0</v>
      </c>
      <c r="Z109" s="69">
        <f>TES!$I16*Z108</f>
        <v>0</v>
      </c>
      <c r="AA109" s="69">
        <f>TES!$I16*AA108</f>
        <v>0</v>
      </c>
      <c r="AB109" s="69">
        <f>TES!$I16*AB108</f>
        <v>0</v>
      </c>
      <c r="AC109" s="69">
        <f>TES!$I16*AC108</f>
        <v>0</v>
      </c>
      <c r="AD109" s="69">
        <f>TES!$I16*AD108</f>
        <v>0</v>
      </c>
      <c r="AE109" s="39"/>
      <c r="AF109" s="39">
        <f t="shared" si="30"/>
        <v>0</v>
      </c>
      <c r="AG109" s="7">
        <f t="shared" si="31"/>
        <v>0</v>
      </c>
    </row>
    <row r="110" spans="1:33" ht="15.75" thickBot="1">
      <c r="A110" s="160"/>
      <c r="B110" s="4" t="s">
        <v>61</v>
      </c>
      <c r="C110" s="38">
        <f>TES!K16</f>
        <v>0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32"/>
      <c r="O110" s="32"/>
      <c r="P110" s="26"/>
      <c r="Q110" s="70"/>
      <c r="R110" s="18"/>
      <c r="S110" s="18">
        <f t="shared" ref="S110" si="144">S109*1.08-S109</f>
        <v>0</v>
      </c>
      <c r="T110" s="18">
        <f t="shared" ref="T110" si="145">T109*1.08-T109</f>
        <v>0</v>
      </c>
      <c r="U110" s="18">
        <f t="shared" ref="U110" si="146">U109*1.08-U109</f>
        <v>0</v>
      </c>
      <c r="V110" s="18">
        <f t="shared" ref="V110" si="147">V109*1.08-V109</f>
        <v>0</v>
      </c>
      <c r="W110" s="18">
        <f t="shared" ref="W110" si="148">W109*1.08-W109</f>
        <v>0</v>
      </c>
      <c r="X110" s="18">
        <f t="shared" ref="X110" si="149">X109*1.08-X109</f>
        <v>0</v>
      </c>
      <c r="Y110" s="18">
        <f t="shared" ref="Y110" si="150">Y109*1.08-Y109</f>
        <v>0</v>
      </c>
      <c r="Z110" s="18">
        <f t="shared" ref="Z110" si="151">Z109*1.08-Z109</f>
        <v>0</v>
      </c>
      <c r="AA110" s="18">
        <f t="shared" ref="AA110" si="152">AA109*1.08-AA109</f>
        <v>0</v>
      </c>
      <c r="AB110" s="18">
        <f t="shared" ref="AB110" si="153">AB109*1.08-AB109</f>
        <v>0</v>
      </c>
      <c r="AC110" s="18">
        <f t="shared" ref="AC110" si="154">AC109*1.08-AC109</f>
        <v>0</v>
      </c>
      <c r="AD110" s="18">
        <f t="shared" ref="AD110" si="155">AD109*1.08-AD109</f>
        <v>0</v>
      </c>
      <c r="AE110" s="39"/>
      <c r="AF110" s="39">
        <f t="shared" si="30"/>
        <v>0</v>
      </c>
      <c r="AG110" s="7">
        <f t="shared" si="31"/>
        <v>0</v>
      </c>
    </row>
    <row r="111" spans="1:33" ht="17.25" customHeight="1">
      <c r="A111" s="158" t="s">
        <v>116</v>
      </c>
      <c r="B111" s="101" t="s">
        <v>64</v>
      </c>
      <c r="C111" s="16">
        <f>TES!H17</f>
        <v>1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02"/>
      <c r="N111" s="102"/>
      <c r="O111" s="16"/>
      <c r="P111" s="62"/>
      <c r="Q111" s="16"/>
      <c r="R111" s="16"/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39"/>
      <c r="AF111" s="39">
        <f t="shared" si="30"/>
        <v>0</v>
      </c>
      <c r="AG111" s="7">
        <f t="shared" si="31"/>
        <v>-1</v>
      </c>
    </row>
    <row r="112" spans="1:33">
      <c r="A112" s="159"/>
      <c r="B112" s="96" t="s">
        <v>93</v>
      </c>
      <c r="C112" s="95">
        <f>TES!J17</f>
        <v>0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8"/>
      <c r="O112" s="68"/>
      <c r="P112" s="69"/>
      <c r="Q112" s="95"/>
      <c r="R112" s="69"/>
      <c r="S112" s="69">
        <f>TES!$I17*S111</f>
        <v>0</v>
      </c>
      <c r="T112" s="69">
        <f>TES!$I17*T111</f>
        <v>0</v>
      </c>
      <c r="U112" s="69">
        <f>TES!$I17*U111</f>
        <v>0</v>
      </c>
      <c r="V112" s="69">
        <f>TES!$I17*V111</f>
        <v>0</v>
      </c>
      <c r="W112" s="69">
        <f>TES!$I17*W111</f>
        <v>0</v>
      </c>
      <c r="X112" s="69">
        <f>TES!$I17*X111</f>
        <v>0</v>
      </c>
      <c r="Y112" s="69">
        <f>TES!$I17*Y111</f>
        <v>0</v>
      </c>
      <c r="Z112" s="69">
        <f>TES!$I17*Z111</f>
        <v>0</v>
      </c>
      <c r="AA112" s="69">
        <f>TES!$I17*AA111</f>
        <v>0</v>
      </c>
      <c r="AB112" s="69">
        <f>TES!$I17*AB111</f>
        <v>0</v>
      </c>
      <c r="AC112" s="69">
        <f>TES!$I17*AC111</f>
        <v>0</v>
      </c>
      <c r="AD112" s="69">
        <f>TES!$I17*AD111</f>
        <v>0</v>
      </c>
      <c r="AE112" s="39"/>
      <c r="AF112" s="39">
        <f t="shared" si="30"/>
        <v>0</v>
      </c>
      <c r="AG112" s="7">
        <f t="shared" si="31"/>
        <v>0</v>
      </c>
    </row>
    <row r="113" spans="1:33" ht="15.75" thickBot="1">
      <c r="A113" s="160"/>
      <c r="B113" s="4" t="s">
        <v>61</v>
      </c>
      <c r="C113" s="38">
        <f>TES!K17</f>
        <v>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32"/>
      <c r="O113" s="32"/>
      <c r="P113" s="26"/>
      <c r="Q113" s="70"/>
      <c r="R113" s="18"/>
      <c r="S113" s="18">
        <f t="shared" ref="S113" si="156">S112*1.08-S112</f>
        <v>0</v>
      </c>
      <c r="T113" s="18">
        <f t="shared" ref="T113" si="157">T112*1.08-T112</f>
        <v>0</v>
      </c>
      <c r="U113" s="18">
        <f t="shared" ref="U113" si="158">U112*1.08-U112</f>
        <v>0</v>
      </c>
      <c r="V113" s="18">
        <f t="shared" ref="V113" si="159">V112*1.08-V112</f>
        <v>0</v>
      </c>
      <c r="W113" s="18">
        <f t="shared" ref="W113" si="160">W112*1.08-W112</f>
        <v>0</v>
      </c>
      <c r="X113" s="18">
        <f t="shared" ref="X113" si="161">X112*1.08-X112</f>
        <v>0</v>
      </c>
      <c r="Y113" s="18">
        <f t="shared" ref="Y113" si="162">Y112*1.08-Y112</f>
        <v>0</v>
      </c>
      <c r="Z113" s="18">
        <f t="shared" ref="Z113" si="163">Z112*1.08-Z112</f>
        <v>0</v>
      </c>
      <c r="AA113" s="18">
        <f t="shared" ref="AA113" si="164">AA112*1.08-AA112</f>
        <v>0</v>
      </c>
      <c r="AB113" s="18">
        <f t="shared" ref="AB113" si="165">AB112*1.08-AB112</f>
        <v>0</v>
      </c>
      <c r="AC113" s="18">
        <f t="shared" ref="AC113" si="166">AC112*1.08-AC112</f>
        <v>0</v>
      </c>
      <c r="AD113" s="18">
        <f t="shared" ref="AD113" si="167">AD112*1.08-AD112</f>
        <v>0</v>
      </c>
      <c r="AE113" s="39"/>
      <c r="AF113" s="39">
        <f t="shared" si="30"/>
        <v>0</v>
      </c>
      <c r="AG113" s="7">
        <f t="shared" si="31"/>
        <v>0</v>
      </c>
    </row>
    <row r="114" spans="1:33" ht="16.5" customHeight="1">
      <c r="A114" s="158" t="s">
        <v>117</v>
      </c>
      <c r="B114" s="101" t="s">
        <v>64</v>
      </c>
      <c r="C114" s="16">
        <f>TES!H18</f>
        <v>2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02"/>
      <c r="N114" s="102"/>
      <c r="O114" s="16"/>
      <c r="P114" s="62"/>
      <c r="Q114" s="16"/>
      <c r="R114" s="16"/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39"/>
      <c r="AF114" s="39">
        <f t="shared" si="30"/>
        <v>0</v>
      </c>
      <c r="AG114" s="7">
        <f t="shared" si="31"/>
        <v>-2</v>
      </c>
    </row>
    <row r="115" spans="1:33">
      <c r="A115" s="159"/>
      <c r="B115" s="96" t="s">
        <v>94</v>
      </c>
      <c r="C115" s="95">
        <f>TES!J18</f>
        <v>0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8"/>
      <c r="O115" s="68"/>
      <c r="P115" s="69"/>
      <c r="Q115" s="95"/>
      <c r="R115" s="69"/>
      <c r="S115" s="69">
        <f>TES!$I18*S114</f>
        <v>0</v>
      </c>
      <c r="T115" s="69">
        <f>TES!$I18*T114</f>
        <v>0</v>
      </c>
      <c r="U115" s="69">
        <f>TES!$I18*U114</f>
        <v>0</v>
      </c>
      <c r="V115" s="69">
        <f>TES!$I18*V114</f>
        <v>0</v>
      </c>
      <c r="W115" s="69">
        <f>TES!$I18*W114</f>
        <v>0</v>
      </c>
      <c r="X115" s="69">
        <f>TES!$I18*X114</f>
        <v>0</v>
      </c>
      <c r="Y115" s="69">
        <f>TES!$I18*Y114</f>
        <v>0</v>
      </c>
      <c r="Z115" s="69">
        <f>TES!$I18*Z114</f>
        <v>0</v>
      </c>
      <c r="AA115" s="69">
        <f>TES!$I18*AA114</f>
        <v>0</v>
      </c>
      <c r="AB115" s="69">
        <f>TES!$I18*AB114</f>
        <v>0</v>
      </c>
      <c r="AC115" s="69">
        <f>TES!$I18*AC114</f>
        <v>0</v>
      </c>
      <c r="AD115" s="69">
        <f>TES!$I18*AD114</f>
        <v>0</v>
      </c>
      <c r="AE115" s="39"/>
      <c r="AF115" s="39">
        <f t="shared" si="30"/>
        <v>0</v>
      </c>
      <c r="AG115" s="7">
        <f t="shared" si="31"/>
        <v>0</v>
      </c>
    </row>
    <row r="116" spans="1:33" ht="15.75" thickBot="1">
      <c r="A116" s="160"/>
      <c r="B116" s="4" t="s">
        <v>61</v>
      </c>
      <c r="C116" s="38">
        <f>TES!K18</f>
        <v>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32"/>
      <c r="O116" s="32"/>
      <c r="P116" s="26"/>
      <c r="Q116" s="70"/>
      <c r="R116" s="18"/>
      <c r="S116" s="18">
        <f t="shared" ref="S116" si="168">S115*1.08-S115</f>
        <v>0</v>
      </c>
      <c r="T116" s="18">
        <f t="shared" ref="T116" si="169">T115*1.08-T115</f>
        <v>0</v>
      </c>
      <c r="U116" s="18">
        <f t="shared" ref="U116" si="170">U115*1.08-U115</f>
        <v>0</v>
      </c>
      <c r="V116" s="18">
        <f t="shared" ref="V116" si="171">V115*1.08-V115</f>
        <v>0</v>
      </c>
      <c r="W116" s="18">
        <f t="shared" ref="W116" si="172">W115*1.08-W115</f>
        <v>0</v>
      </c>
      <c r="X116" s="18">
        <f t="shared" ref="X116" si="173">X115*1.08-X115</f>
        <v>0</v>
      </c>
      <c r="Y116" s="18">
        <f t="shared" ref="Y116" si="174">Y115*1.08-Y115</f>
        <v>0</v>
      </c>
      <c r="Z116" s="18">
        <f t="shared" ref="Z116" si="175">Z115*1.08-Z115</f>
        <v>0</v>
      </c>
      <c r="AA116" s="18">
        <f t="shared" ref="AA116" si="176">AA115*1.08-AA115</f>
        <v>0</v>
      </c>
      <c r="AB116" s="18">
        <f t="shared" ref="AB116" si="177">AB115*1.08-AB115</f>
        <v>0</v>
      </c>
      <c r="AC116" s="18">
        <f t="shared" ref="AC116" si="178">AC115*1.08-AC115</f>
        <v>0</v>
      </c>
      <c r="AD116" s="18">
        <f t="shared" ref="AD116" si="179">AD115*1.08-AD115</f>
        <v>0</v>
      </c>
      <c r="AE116" s="39"/>
      <c r="AF116" s="39">
        <f t="shared" si="30"/>
        <v>0</v>
      </c>
      <c r="AG116" s="7">
        <f t="shared" si="31"/>
        <v>0</v>
      </c>
    </row>
    <row r="117" spans="1:33" ht="16.5" customHeight="1">
      <c r="A117" s="158" t="s">
        <v>118</v>
      </c>
      <c r="B117" s="101" t="s">
        <v>64</v>
      </c>
      <c r="C117" s="16">
        <f>TES!H19</f>
        <v>3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02"/>
      <c r="N117" s="102"/>
      <c r="O117" s="16"/>
      <c r="P117" s="62"/>
      <c r="Q117" s="16"/>
      <c r="R117" s="16"/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39"/>
      <c r="AF117" s="39">
        <f t="shared" si="30"/>
        <v>0</v>
      </c>
      <c r="AG117" s="7">
        <f t="shared" si="31"/>
        <v>-3</v>
      </c>
    </row>
    <row r="118" spans="1:33">
      <c r="A118" s="159"/>
      <c r="B118" s="96" t="s">
        <v>95</v>
      </c>
      <c r="C118" s="95">
        <f>TES!J19</f>
        <v>0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8"/>
      <c r="O118" s="68"/>
      <c r="P118" s="69"/>
      <c r="Q118" s="95"/>
      <c r="R118" s="69"/>
      <c r="S118" s="69">
        <f>TES!$I19*S117</f>
        <v>0</v>
      </c>
      <c r="T118" s="69">
        <f>TES!$I19*T117</f>
        <v>0</v>
      </c>
      <c r="U118" s="69">
        <f>TES!$I19*U117</f>
        <v>0</v>
      </c>
      <c r="V118" s="69">
        <f>TES!$I19*V117</f>
        <v>0</v>
      </c>
      <c r="W118" s="69">
        <f>TES!$I19*W117</f>
        <v>0</v>
      </c>
      <c r="X118" s="69">
        <f>TES!$I19*X117</f>
        <v>0</v>
      </c>
      <c r="Y118" s="69">
        <f>TES!$I19*Y117</f>
        <v>0</v>
      </c>
      <c r="Z118" s="69">
        <f>TES!$I19*Z117</f>
        <v>0</v>
      </c>
      <c r="AA118" s="69">
        <f>TES!$I19*AA117</f>
        <v>0</v>
      </c>
      <c r="AB118" s="69">
        <f>TES!$I19*AB117</f>
        <v>0</v>
      </c>
      <c r="AC118" s="69">
        <f>TES!$I19*AC117</f>
        <v>0</v>
      </c>
      <c r="AD118" s="69">
        <f>TES!$I19*AD117</f>
        <v>0</v>
      </c>
      <c r="AE118" s="39"/>
      <c r="AF118" s="39">
        <f t="shared" si="30"/>
        <v>0</v>
      </c>
      <c r="AG118" s="7">
        <f t="shared" si="31"/>
        <v>0</v>
      </c>
    </row>
    <row r="119" spans="1:33" ht="15.75" thickBot="1">
      <c r="A119" s="160"/>
      <c r="B119" s="4" t="s">
        <v>61</v>
      </c>
      <c r="C119" s="38">
        <f>TES!K19</f>
        <v>0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32"/>
      <c r="O119" s="32"/>
      <c r="P119" s="26"/>
      <c r="Q119" s="70"/>
      <c r="R119" s="18"/>
      <c r="S119" s="18">
        <f t="shared" ref="S119" si="180">S118*1.08-S118</f>
        <v>0</v>
      </c>
      <c r="T119" s="18">
        <f t="shared" ref="T119" si="181">T118*1.08-T118</f>
        <v>0</v>
      </c>
      <c r="U119" s="18">
        <f t="shared" ref="U119" si="182">U118*1.08-U118</f>
        <v>0</v>
      </c>
      <c r="V119" s="18">
        <f t="shared" ref="V119" si="183">V118*1.08-V118</f>
        <v>0</v>
      </c>
      <c r="W119" s="18">
        <f t="shared" ref="W119" si="184">W118*1.08-W118</f>
        <v>0</v>
      </c>
      <c r="X119" s="18">
        <f t="shared" ref="X119" si="185">X118*1.08-X118</f>
        <v>0</v>
      </c>
      <c r="Y119" s="18">
        <f t="shared" ref="Y119" si="186">Y118*1.08-Y118</f>
        <v>0</v>
      </c>
      <c r="Z119" s="18">
        <f t="shared" ref="Z119" si="187">Z118*1.08-Z118</f>
        <v>0</v>
      </c>
      <c r="AA119" s="18">
        <f t="shared" ref="AA119" si="188">AA118*1.08-AA118</f>
        <v>0</v>
      </c>
      <c r="AB119" s="18">
        <f t="shared" ref="AB119" si="189">AB118*1.08-AB118</f>
        <v>0</v>
      </c>
      <c r="AC119" s="18">
        <f t="shared" ref="AC119" si="190">AC118*1.08-AC118</f>
        <v>0</v>
      </c>
      <c r="AD119" s="18">
        <f t="shared" ref="AD119" si="191">AD118*1.08-AD118</f>
        <v>0</v>
      </c>
      <c r="AE119" s="39"/>
      <c r="AF119" s="39">
        <f t="shared" si="30"/>
        <v>0</v>
      </c>
      <c r="AG119" s="7">
        <f t="shared" si="31"/>
        <v>0</v>
      </c>
    </row>
    <row r="120" spans="1:33" ht="15.75" customHeight="1">
      <c r="A120" s="158" t="s">
        <v>119</v>
      </c>
      <c r="B120" s="101" t="s">
        <v>64</v>
      </c>
      <c r="C120" s="16">
        <f>TES!H20</f>
        <v>12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02"/>
      <c r="N120" s="102"/>
      <c r="O120" s="16"/>
      <c r="P120" s="62"/>
      <c r="Q120" s="16"/>
      <c r="R120" s="16"/>
      <c r="S120" s="16">
        <f>0</f>
        <v>0</v>
      </c>
      <c r="T120" s="16">
        <f>0</f>
        <v>0</v>
      </c>
      <c r="U120" s="16">
        <f>0</f>
        <v>0</v>
      </c>
      <c r="V120" s="16">
        <f>0</f>
        <v>0</v>
      </c>
      <c r="W120" s="16">
        <f>0</f>
        <v>0</v>
      </c>
      <c r="X120" s="16">
        <f>0</f>
        <v>0</v>
      </c>
      <c r="Y120" s="16">
        <f>0</f>
        <v>0</v>
      </c>
      <c r="Z120" s="16">
        <f>0</f>
        <v>0</v>
      </c>
      <c r="AA120" s="16">
        <f>0</f>
        <v>0</v>
      </c>
      <c r="AB120" s="16">
        <f>0</f>
        <v>0</v>
      </c>
      <c r="AC120" s="16">
        <f>0</f>
        <v>0</v>
      </c>
      <c r="AD120" s="16">
        <f>0</f>
        <v>0</v>
      </c>
      <c r="AE120" s="39"/>
      <c r="AF120" s="39">
        <f t="shared" si="30"/>
        <v>0</v>
      </c>
      <c r="AG120" s="7">
        <f t="shared" si="31"/>
        <v>-12</v>
      </c>
    </row>
    <row r="121" spans="1:33">
      <c r="A121" s="159"/>
      <c r="B121" s="96" t="s">
        <v>96</v>
      </c>
      <c r="C121" s="95">
        <f>TES!J20</f>
        <v>0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8"/>
      <c r="O121" s="68"/>
      <c r="P121" s="69"/>
      <c r="Q121" s="95"/>
      <c r="R121" s="69"/>
      <c r="S121" s="69">
        <f>TES!$I20*S120</f>
        <v>0</v>
      </c>
      <c r="T121" s="69">
        <f>TES!$I20*T120</f>
        <v>0</v>
      </c>
      <c r="U121" s="69">
        <f>TES!$I20*U120</f>
        <v>0</v>
      </c>
      <c r="V121" s="69">
        <f>TES!$I20*V120</f>
        <v>0</v>
      </c>
      <c r="W121" s="69">
        <f>TES!$I20*W120</f>
        <v>0</v>
      </c>
      <c r="X121" s="69">
        <f>TES!$I20*X120</f>
        <v>0</v>
      </c>
      <c r="Y121" s="69">
        <f>TES!$I20*Y120</f>
        <v>0</v>
      </c>
      <c r="Z121" s="69">
        <f>TES!$I20*Z120</f>
        <v>0</v>
      </c>
      <c r="AA121" s="69">
        <f>TES!$I20*AA120</f>
        <v>0</v>
      </c>
      <c r="AB121" s="69">
        <f>TES!$I20*AB120</f>
        <v>0</v>
      </c>
      <c r="AC121" s="69">
        <f>TES!$I20*AC120</f>
        <v>0</v>
      </c>
      <c r="AD121" s="69">
        <f>TES!$I20*AD120</f>
        <v>0</v>
      </c>
      <c r="AE121" s="39"/>
      <c r="AF121" s="39">
        <f t="shared" si="30"/>
        <v>0</v>
      </c>
      <c r="AG121" s="7">
        <f t="shared" si="31"/>
        <v>0</v>
      </c>
    </row>
    <row r="122" spans="1:33" ht="15.75" thickBot="1">
      <c r="A122" s="160"/>
      <c r="B122" s="4" t="s">
        <v>61</v>
      </c>
      <c r="C122" s="38">
        <f>TES!K20</f>
        <v>0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32"/>
      <c r="O122" s="32"/>
      <c r="P122" s="26"/>
      <c r="Q122" s="70"/>
      <c r="R122" s="18"/>
      <c r="S122" s="18">
        <f t="shared" ref="S122" si="192">S121*1.08-S121</f>
        <v>0</v>
      </c>
      <c r="T122" s="18">
        <f t="shared" ref="T122" si="193">T121*1.08-T121</f>
        <v>0</v>
      </c>
      <c r="U122" s="18">
        <f t="shared" ref="U122" si="194">U121*1.08-U121</f>
        <v>0</v>
      </c>
      <c r="V122" s="18">
        <f t="shared" ref="V122" si="195">V121*1.08-V121</f>
        <v>0</v>
      </c>
      <c r="W122" s="18">
        <f t="shared" ref="W122" si="196">W121*1.08-W121</f>
        <v>0</v>
      </c>
      <c r="X122" s="18">
        <f t="shared" ref="X122" si="197">X121*1.08-X121</f>
        <v>0</v>
      </c>
      <c r="Y122" s="18">
        <f t="shared" ref="Y122" si="198">Y121*1.08-Y121</f>
        <v>0</v>
      </c>
      <c r="Z122" s="18">
        <f t="shared" ref="Z122" si="199">Z121*1.08-Z121</f>
        <v>0</v>
      </c>
      <c r="AA122" s="18">
        <f t="shared" ref="AA122" si="200">AA121*1.08-AA121</f>
        <v>0</v>
      </c>
      <c r="AB122" s="18">
        <f t="shared" ref="AB122" si="201">AB121*1.08-AB121</f>
        <v>0</v>
      </c>
      <c r="AC122" s="18">
        <f t="shared" ref="AC122" si="202">AC121*1.08-AC121</f>
        <v>0</v>
      </c>
      <c r="AD122" s="18">
        <f t="shared" ref="AD122" si="203">AD121*1.08-AD121</f>
        <v>0</v>
      </c>
      <c r="AE122" s="39"/>
      <c r="AF122" s="39">
        <f t="shared" si="30"/>
        <v>0</v>
      </c>
      <c r="AG122" s="7">
        <f t="shared" si="31"/>
        <v>0</v>
      </c>
    </row>
    <row r="123" spans="1:33" ht="16.5" customHeight="1">
      <c r="A123" s="158" t="s">
        <v>120</v>
      </c>
      <c r="B123" s="101" t="s">
        <v>64</v>
      </c>
      <c r="C123" s="16">
        <f>TES!H21</f>
        <v>2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02"/>
      <c r="N123" s="102"/>
      <c r="O123" s="16"/>
      <c r="P123" s="62"/>
      <c r="Q123" s="16"/>
      <c r="R123" s="16"/>
      <c r="S123" s="16">
        <f>0</f>
        <v>0</v>
      </c>
      <c r="T123" s="16">
        <f>0</f>
        <v>0</v>
      </c>
      <c r="U123" s="16">
        <f>0</f>
        <v>0</v>
      </c>
      <c r="V123" s="16">
        <f>0</f>
        <v>0</v>
      </c>
      <c r="W123" s="16">
        <f>0</f>
        <v>0</v>
      </c>
      <c r="X123" s="16">
        <f>0</f>
        <v>0</v>
      </c>
      <c r="Y123" s="16">
        <f>0</f>
        <v>0</v>
      </c>
      <c r="Z123" s="16">
        <f>0</f>
        <v>0</v>
      </c>
      <c r="AA123" s="16">
        <f>0</f>
        <v>0</v>
      </c>
      <c r="AB123" s="16">
        <f>0</f>
        <v>0</v>
      </c>
      <c r="AC123" s="16">
        <f>0</f>
        <v>0</v>
      </c>
      <c r="AD123" s="16">
        <f>0</f>
        <v>0</v>
      </c>
      <c r="AE123" s="39"/>
      <c r="AF123" s="39">
        <f t="shared" si="30"/>
        <v>0</v>
      </c>
      <c r="AG123" s="7">
        <f t="shared" si="31"/>
        <v>-2</v>
      </c>
    </row>
    <row r="124" spans="1:33">
      <c r="A124" s="159"/>
      <c r="B124" s="96" t="s">
        <v>97</v>
      </c>
      <c r="C124" s="95">
        <f>TES!J21</f>
        <v>0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8"/>
      <c r="O124" s="68"/>
      <c r="P124" s="69"/>
      <c r="Q124" s="95"/>
      <c r="R124" s="69"/>
      <c r="S124" s="69">
        <f>TES!$I21*S123</f>
        <v>0</v>
      </c>
      <c r="T124" s="69">
        <f>TES!$I21*T123</f>
        <v>0</v>
      </c>
      <c r="U124" s="69">
        <f>TES!$I21*U123</f>
        <v>0</v>
      </c>
      <c r="V124" s="69">
        <f>TES!$I21*V123</f>
        <v>0</v>
      </c>
      <c r="W124" s="69">
        <f>TES!$I21*W123</f>
        <v>0</v>
      </c>
      <c r="X124" s="69">
        <f>TES!$I21*X123</f>
        <v>0</v>
      </c>
      <c r="Y124" s="69">
        <f>TES!$I21*Y123</f>
        <v>0</v>
      </c>
      <c r="Z124" s="69">
        <f>TES!$I21*Z123</f>
        <v>0</v>
      </c>
      <c r="AA124" s="69">
        <f>TES!$I21*AA123</f>
        <v>0</v>
      </c>
      <c r="AB124" s="69">
        <f>TES!$I21*AB123</f>
        <v>0</v>
      </c>
      <c r="AC124" s="69">
        <f>TES!$I21*AC123</f>
        <v>0</v>
      </c>
      <c r="AD124" s="69">
        <f>TES!$I21*AD123</f>
        <v>0</v>
      </c>
      <c r="AE124" s="39"/>
      <c r="AF124" s="39">
        <f t="shared" si="30"/>
        <v>0</v>
      </c>
      <c r="AG124" s="7">
        <f t="shared" si="31"/>
        <v>0</v>
      </c>
    </row>
    <row r="125" spans="1:33" ht="15.75" thickBot="1">
      <c r="A125" s="160"/>
      <c r="B125" s="4" t="s">
        <v>61</v>
      </c>
      <c r="C125" s="38">
        <f>TES!K21</f>
        <v>0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32"/>
      <c r="O125" s="32"/>
      <c r="P125" s="26"/>
      <c r="Q125" s="70"/>
      <c r="R125" s="18"/>
      <c r="S125" s="18">
        <f t="shared" ref="S125" si="204">S124*1.08-S124</f>
        <v>0</v>
      </c>
      <c r="T125" s="18">
        <f t="shared" ref="T125" si="205">T124*1.08-T124</f>
        <v>0</v>
      </c>
      <c r="U125" s="18">
        <f t="shared" ref="U125" si="206">U124*1.08-U124</f>
        <v>0</v>
      </c>
      <c r="V125" s="18">
        <f t="shared" ref="V125" si="207">V124*1.08-V124</f>
        <v>0</v>
      </c>
      <c r="W125" s="18">
        <f t="shared" ref="W125" si="208">W124*1.08-W124</f>
        <v>0</v>
      </c>
      <c r="X125" s="18">
        <f t="shared" ref="X125" si="209">X124*1.08-X124</f>
        <v>0</v>
      </c>
      <c r="Y125" s="18">
        <f t="shared" ref="Y125" si="210">Y124*1.08-Y124</f>
        <v>0</v>
      </c>
      <c r="Z125" s="18">
        <f t="shared" ref="Z125" si="211">Z124*1.08-Z124</f>
        <v>0</v>
      </c>
      <c r="AA125" s="18">
        <f t="shared" ref="AA125" si="212">AA124*1.08-AA124</f>
        <v>0</v>
      </c>
      <c r="AB125" s="18">
        <f t="shared" ref="AB125" si="213">AB124*1.08-AB124</f>
        <v>0</v>
      </c>
      <c r="AC125" s="18">
        <f t="shared" ref="AC125" si="214">AC124*1.08-AC124</f>
        <v>0</v>
      </c>
      <c r="AD125" s="18">
        <f t="shared" ref="AD125" si="215">AD124*1.08-AD124</f>
        <v>0</v>
      </c>
      <c r="AE125" s="39"/>
      <c r="AF125" s="39">
        <f t="shared" si="30"/>
        <v>0</v>
      </c>
      <c r="AG125" s="7">
        <f t="shared" si="31"/>
        <v>0</v>
      </c>
    </row>
    <row r="126" spans="1:33" ht="17.25" customHeight="1">
      <c r="A126" s="158" t="s">
        <v>121</v>
      </c>
      <c r="B126" s="101" t="s">
        <v>64</v>
      </c>
      <c r="C126" s="16">
        <f>TES!H22</f>
        <v>2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02"/>
      <c r="N126" s="102"/>
      <c r="O126" s="16"/>
      <c r="P126" s="62"/>
      <c r="Q126" s="16"/>
      <c r="R126" s="16"/>
      <c r="S126" s="16">
        <f>0</f>
        <v>0</v>
      </c>
      <c r="T126" s="16">
        <f>0</f>
        <v>0</v>
      </c>
      <c r="U126" s="16">
        <f>0</f>
        <v>0</v>
      </c>
      <c r="V126" s="16">
        <f>0</f>
        <v>0</v>
      </c>
      <c r="W126" s="16">
        <f>0</f>
        <v>0</v>
      </c>
      <c r="X126" s="16">
        <f>0</f>
        <v>0</v>
      </c>
      <c r="Y126" s="16">
        <f>0</f>
        <v>0</v>
      </c>
      <c r="Z126" s="16">
        <f>0</f>
        <v>0</v>
      </c>
      <c r="AA126" s="16">
        <f>0</f>
        <v>0</v>
      </c>
      <c r="AB126" s="16">
        <f>0</f>
        <v>0</v>
      </c>
      <c r="AC126" s="16">
        <f>0</f>
        <v>0</v>
      </c>
      <c r="AD126" s="16">
        <f>0</f>
        <v>0</v>
      </c>
      <c r="AE126" s="39"/>
      <c r="AF126" s="39">
        <f t="shared" si="30"/>
        <v>0</v>
      </c>
      <c r="AG126" s="7">
        <f t="shared" si="31"/>
        <v>-2</v>
      </c>
    </row>
    <row r="127" spans="1:33">
      <c r="A127" s="159"/>
      <c r="B127" s="96" t="s">
        <v>98</v>
      </c>
      <c r="C127" s="95">
        <f>TES!J22</f>
        <v>0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8"/>
      <c r="O127" s="68"/>
      <c r="P127" s="69"/>
      <c r="Q127" s="95"/>
      <c r="R127" s="69"/>
      <c r="S127" s="69">
        <f>TES!$I22*S126</f>
        <v>0</v>
      </c>
      <c r="T127" s="69">
        <f>TES!$I22*T126</f>
        <v>0</v>
      </c>
      <c r="U127" s="69">
        <f>TES!$I22*U126</f>
        <v>0</v>
      </c>
      <c r="V127" s="69">
        <f>TES!$I22*V126</f>
        <v>0</v>
      </c>
      <c r="W127" s="69">
        <f>TES!$I22*W126</f>
        <v>0</v>
      </c>
      <c r="X127" s="69">
        <f>TES!$I22*X126</f>
        <v>0</v>
      </c>
      <c r="Y127" s="69">
        <f>TES!$I22*Y126</f>
        <v>0</v>
      </c>
      <c r="Z127" s="69">
        <f>TES!$I22*Z126</f>
        <v>0</v>
      </c>
      <c r="AA127" s="69">
        <f>TES!$I22*AA126</f>
        <v>0</v>
      </c>
      <c r="AB127" s="69">
        <f>TES!$I22*AB126</f>
        <v>0</v>
      </c>
      <c r="AC127" s="69">
        <f>TES!$I22*AC126</f>
        <v>0</v>
      </c>
      <c r="AD127" s="69">
        <f>TES!$I22*AD126</f>
        <v>0</v>
      </c>
      <c r="AE127" s="39"/>
      <c r="AF127" s="39">
        <f t="shared" si="30"/>
        <v>0</v>
      </c>
      <c r="AG127" s="7">
        <f t="shared" si="31"/>
        <v>0</v>
      </c>
    </row>
    <row r="128" spans="1:33" ht="15.75" thickBot="1">
      <c r="A128" s="160"/>
      <c r="B128" s="4" t="s">
        <v>61</v>
      </c>
      <c r="C128" s="38">
        <f>TES!K22</f>
        <v>0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32"/>
      <c r="O128" s="32"/>
      <c r="P128" s="26"/>
      <c r="Q128" s="70"/>
      <c r="R128" s="18"/>
      <c r="S128" s="18">
        <f t="shared" ref="S128" si="216">S127*1.08-S127</f>
        <v>0</v>
      </c>
      <c r="T128" s="18">
        <f t="shared" ref="T128" si="217">T127*1.08-T127</f>
        <v>0</v>
      </c>
      <c r="U128" s="18">
        <f t="shared" ref="U128" si="218">U127*1.08-U127</f>
        <v>0</v>
      </c>
      <c r="V128" s="18">
        <f t="shared" ref="V128" si="219">V127*1.08-V127</f>
        <v>0</v>
      </c>
      <c r="W128" s="18">
        <f t="shared" ref="W128" si="220">W127*1.08-W127</f>
        <v>0</v>
      </c>
      <c r="X128" s="18">
        <f t="shared" ref="X128" si="221">X127*1.08-X127</f>
        <v>0</v>
      </c>
      <c r="Y128" s="18">
        <f t="shared" ref="Y128" si="222">Y127*1.08-Y127</f>
        <v>0</v>
      </c>
      <c r="Z128" s="18">
        <f t="shared" ref="Z128" si="223">Z127*1.08-Z127</f>
        <v>0</v>
      </c>
      <c r="AA128" s="18">
        <f t="shared" ref="AA128" si="224">AA127*1.08-AA127</f>
        <v>0</v>
      </c>
      <c r="AB128" s="18">
        <f t="shared" ref="AB128" si="225">AB127*1.08-AB127</f>
        <v>0</v>
      </c>
      <c r="AC128" s="18">
        <f t="shared" ref="AC128" si="226">AC127*1.08-AC127</f>
        <v>0</v>
      </c>
      <c r="AD128" s="18">
        <f t="shared" ref="AD128" si="227">AD127*1.08-AD127</f>
        <v>0</v>
      </c>
      <c r="AE128" s="39"/>
      <c r="AF128" s="39">
        <f t="shared" si="30"/>
        <v>0</v>
      </c>
      <c r="AG128" s="7">
        <f t="shared" si="31"/>
        <v>0</v>
      </c>
    </row>
    <row r="129" spans="1:33" ht="16.5" customHeight="1">
      <c r="A129" s="158" t="s">
        <v>122</v>
      </c>
      <c r="B129" s="101" t="s">
        <v>64</v>
      </c>
      <c r="C129" s="16">
        <f>TES!H23</f>
        <v>1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02"/>
      <c r="N129" s="102"/>
      <c r="O129" s="16"/>
      <c r="P129" s="62"/>
      <c r="Q129" s="16"/>
      <c r="R129" s="16"/>
      <c r="S129" s="16">
        <f>0</f>
        <v>0</v>
      </c>
      <c r="T129" s="16">
        <f>0</f>
        <v>0</v>
      </c>
      <c r="U129" s="16">
        <f>0</f>
        <v>0</v>
      </c>
      <c r="V129" s="16">
        <f>0</f>
        <v>0</v>
      </c>
      <c r="W129" s="16">
        <f>0</f>
        <v>0</v>
      </c>
      <c r="X129" s="16">
        <f>0</f>
        <v>0</v>
      </c>
      <c r="Y129" s="16">
        <f>0</f>
        <v>0</v>
      </c>
      <c r="Z129" s="16">
        <f>0</f>
        <v>0</v>
      </c>
      <c r="AA129" s="16">
        <f>0</f>
        <v>0</v>
      </c>
      <c r="AB129" s="16">
        <f>0</f>
        <v>0</v>
      </c>
      <c r="AC129" s="16">
        <f>0</f>
        <v>0</v>
      </c>
      <c r="AD129" s="16">
        <f>0</f>
        <v>0</v>
      </c>
      <c r="AE129" s="39"/>
      <c r="AF129" s="39">
        <f t="shared" si="30"/>
        <v>0</v>
      </c>
      <c r="AG129" s="7">
        <f t="shared" si="31"/>
        <v>-1</v>
      </c>
    </row>
    <row r="130" spans="1:33">
      <c r="A130" s="159"/>
      <c r="B130" s="96" t="s">
        <v>99</v>
      </c>
      <c r="C130" s="95">
        <f>TES!J23</f>
        <v>0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8"/>
      <c r="O130" s="68"/>
      <c r="P130" s="69"/>
      <c r="Q130" s="95"/>
      <c r="R130" s="69"/>
      <c r="S130" s="69">
        <f>TES!$I23*S129</f>
        <v>0</v>
      </c>
      <c r="T130" s="69">
        <f>TES!$I23*T129</f>
        <v>0</v>
      </c>
      <c r="U130" s="69">
        <f>TES!$I23*U129</f>
        <v>0</v>
      </c>
      <c r="V130" s="69">
        <f>TES!$I23*V129</f>
        <v>0</v>
      </c>
      <c r="W130" s="69">
        <f>TES!$I23*W129</f>
        <v>0</v>
      </c>
      <c r="X130" s="69">
        <f>TES!$I23*X129</f>
        <v>0</v>
      </c>
      <c r="Y130" s="69">
        <f>TES!$I23*Y129</f>
        <v>0</v>
      </c>
      <c r="Z130" s="69">
        <f>TES!$I23*Z129</f>
        <v>0</v>
      </c>
      <c r="AA130" s="69">
        <f>TES!$I23*AA129</f>
        <v>0</v>
      </c>
      <c r="AB130" s="69">
        <f>TES!$I23*AB129</f>
        <v>0</v>
      </c>
      <c r="AC130" s="69">
        <f>TES!$I23*AC129</f>
        <v>0</v>
      </c>
      <c r="AD130" s="69">
        <f>TES!$I23*AD129</f>
        <v>0</v>
      </c>
      <c r="AE130" s="39"/>
      <c r="AF130" s="39">
        <f t="shared" si="30"/>
        <v>0</v>
      </c>
      <c r="AG130" s="7">
        <f t="shared" si="31"/>
        <v>0</v>
      </c>
    </row>
    <row r="131" spans="1:33" ht="15.75" thickBot="1">
      <c r="A131" s="160"/>
      <c r="B131" s="4" t="s">
        <v>61</v>
      </c>
      <c r="C131" s="38">
        <f>TES!K23</f>
        <v>0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32"/>
      <c r="O131" s="32"/>
      <c r="P131" s="26"/>
      <c r="Q131" s="70"/>
      <c r="R131" s="18"/>
      <c r="S131" s="18">
        <f t="shared" ref="S131" si="228">S130*1.08-S130</f>
        <v>0</v>
      </c>
      <c r="T131" s="18">
        <f t="shared" ref="T131" si="229">T130*1.08-T130</f>
        <v>0</v>
      </c>
      <c r="U131" s="18">
        <f t="shared" ref="U131" si="230">U130*1.08-U130</f>
        <v>0</v>
      </c>
      <c r="V131" s="18">
        <f t="shared" ref="V131" si="231">V130*1.08-V130</f>
        <v>0</v>
      </c>
      <c r="W131" s="18">
        <f t="shared" ref="W131" si="232">W130*1.08-W130</f>
        <v>0</v>
      </c>
      <c r="X131" s="18">
        <f t="shared" ref="X131" si="233">X130*1.08-X130</f>
        <v>0</v>
      </c>
      <c r="Y131" s="18">
        <f t="shared" ref="Y131" si="234">Y130*1.08-Y130</f>
        <v>0</v>
      </c>
      <c r="Z131" s="18">
        <f t="shared" ref="Z131" si="235">Z130*1.08-Z130</f>
        <v>0</v>
      </c>
      <c r="AA131" s="18">
        <f t="shared" ref="AA131" si="236">AA130*1.08-AA130</f>
        <v>0</v>
      </c>
      <c r="AB131" s="18">
        <f t="shared" ref="AB131" si="237">AB130*1.08-AB130</f>
        <v>0</v>
      </c>
      <c r="AC131" s="18">
        <f t="shared" ref="AC131" si="238">AC130*1.08-AC130</f>
        <v>0</v>
      </c>
      <c r="AD131" s="18">
        <f t="shared" ref="AD131" si="239">AD130*1.08-AD130</f>
        <v>0</v>
      </c>
      <c r="AE131" s="39"/>
      <c r="AF131" s="39">
        <f t="shared" si="30"/>
        <v>0</v>
      </c>
      <c r="AG131" s="7">
        <f t="shared" si="31"/>
        <v>0</v>
      </c>
    </row>
    <row r="132" spans="1:33" ht="17.25" customHeight="1">
      <c r="A132" s="158" t="s">
        <v>123</v>
      </c>
      <c r="B132" s="101" t="s">
        <v>64</v>
      </c>
      <c r="C132" s="16">
        <f>TES!H24</f>
        <v>2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02"/>
      <c r="N132" s="102"/>
      <c r="O132" s="16"/>
      <c r="P132" s="62"/>
      <c r="Q132" s="16"/>
      <c r="R132" s="16"/>
      <c r="S132" s="16">
        <f>0</f>
        <v>0</v>
      </c>
      <c r="T132" s="16">
        <f>0</f>
        <v>0</v>
      </c>
      <c r="U132" s="16">
        <f>0</f>
        <v>0</v>
      </c>
      <c r="V132" s="16">
        <f>0</f>
        <v>0</v>
      </c>
      <c r="W132" s="16">
        <f>0</f>
        <v>0</v>
      </c>
      <c r="X132" s="16">
        <f>0</f>
        <v>0</v>
      </c>
      <c r="Y132" s="16">
        <f>0</f>
        <v>0</v>
      </c>
      <c r="Z132" s="16">
        <f>0</f>
        <v>0</v>
      </c>
      <c r="AA132" s="16">
        <f>0</f>
        <v>0</v>
      </c>
      <c r="AB132" s="16">
        <f>0</f>
        <v>0</v>
      </c>
      <c r="AC132" s="16">
        <f>0</f>
        <v>0</v>
      </c>
      <c r="AD132" s="16">
        <f>0</f>
        <v>0</v>
      </c>
      <c r="AE132" s="39"/>
      <c r="AF132" s="39">
        <f t="shared" si="30"/>
        <v>0</v>
      </c>
      <c r="AG132" s="7">
        <f t="shared" si="31"/>
        <v>-2</v>
      </c>
    </row>
    <row r="133" spans="1:33">
      <c r="A133" s="159"/>
      <c r="B133" s="96" t="s">
        <v>100</v>
      </c>
      <c r="C133" s="95">
        <f>TES!J24</f>
        <v>0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8"/>
      <c r="O133" s="68"/>
      <c r="P133" s="69"/>
      <c r="Q133" s="95"/>
      <c r="R133" s="69"/>
      <c r="S133" s="69">
        <f>TES!$I24*S132</f>
        <v>0</v>
      </c>
      <c r="T133" s="69">
        <f>TES!$I24*T132</f>
        <v>0</v>
      </c>
      <c r="U133" s="69">
        <f>TES!$I24*U132</f>
        <v>0</v>
      </c>
      <c r="V133" s="69">
        <f>TES!$I24*V132</f>
        <v>0</v>
      </c>
      <c r="W133" s="69">
        <f>TES!$I24*W132</f>
        <v>0</v>
      </c>
      <c r="X133" s="69">
        <f>TES!$I24*X132</f>
        <v>0</v>
      </c>
      <c r="Y133" s="69">
        <f>TES!$I24*Y132</f>
        <v>0</v>
      </c>
      <c r="Z133" s="69">
        <f>TES!$I24*Z132</f>
        <v>0</v>
      </c>
      <c r="AA133" s="69">
        <f>TES!$I24*AA132</f>
        <v>0</v>
      </c>
      <c r="AB133" s="69">
        <f>TES!$I24*AB132</f>
        <v>0</v>
      </c>
      <c r="AC133" s="69">
        <f>TES!$I24*AC132</f>
        <v>0</v>
      </c>
      <c r="AD133" s="69">
        <f>TES!$I24*AD132</f>
        <v>0</v>
      </c>
      <c r="AE133" s="39"/>
      <c r="AF133" s="39">
        <f t="shared" si="30"/>
        <v>0</v>
      </c>
      <c r="AG133" s="7">
        <f t="shared" si="31"/>
        <v>0</v>
      </c>
    </row>
    <row r="134" spans="1:33" ht="15.75" thickBot="1">
      <c r="A134" s="160"/>
      <c r="B134" s="4" t="s">
        <v>61</v>
      </c>
      <c r="C134" s="38">
        <f>TES!K24</f>
        <v>0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32"/>
      <c r="O134" s="32"/>
      <c r="P134" s="26"/>
      <c r="Q134" s="70"/>
      <c r="R134" s="18"/>
      <c r="S134" s="18">
        <f t="shared" ref="S134" si="240">S133*1.08-S133</f>
        <v>0</v>
      </c>
      <c r="T134" s="18">
        <f t="shared" ref="T134" si="241">T133*1.08-T133</f>
        <v>0</v>
      </c>
      <c r="U134" s="18">
        <f t="shared" ref="U134" si="242">U133*1.08-U133</f>
        <v>0</v>
      </c>
      <c r="V134" s="18">
        <f t="shared" ref="V134" si="243">V133*1.08-V133</f>
        <v>0</v>
      </c>
      <c r="W134" s="18">
        <f t="shared" ref="W134" si="244">W133*1.08-W133</f>
        <v>0</v>
      </c>
      <c r="X134" s="18">
        <f t="shared" ref="X134" si="245">X133*1.08-X133</f>
        <v>0</v>
      </c>
      <c r="Y134" s="18">
        <f t="shared" ref="Y134" si="246">Y133*1.08-Y133</f>
        <v>0</v>
      </c>
      <c r="Z134" s="18">
        <f t="shared" ref="Z134" si="247">Z133*1.08-Z133</f>
        <v>0</v>
      </c>
      <c r="AA134" s="18">
        <f t="shared" ref="AA134" si="248">AA133*1.08-AA133</f>
        <v>0</v>
      </c>
      <c r="AB134" s="18">
        <f t="shared" ref="AB134" si="249">AB133*1.08-AB133</f>
        <v>0</v>
      </c>
      <c r="AC134" s="18">
        <f t="shared" ref="AC134" si="250">AC133*1.08-AC133</f>
        <v>0</v>
      </c>
      <c r="AD134" s="18">
        <f t="shared" ref="AD134" si="251">AD133*1.08-AD133</f>
        <v>0</v>
      </c>
      <c r="AE134" s="39"/>
      <c r="AF134" s="39">
        <f t="shared" si="30"/>
        <v>0</v>
      </c>
      <c r="AG134" s="7">
        <f t="shared" si="31"/>
        <v>0</v>
      </c>
    </row>
    <row r="135" spans="1:33" ht="18.75" customHeight="1">
      <c r="A135" s="158" t="s">
        <v>124</v>
      </c>
      <c r="B135" s="101" t="s">
        <v>64</v>
      </c>
      <c r="C135" s="16">
        <f>TES!H25</f>
        <v>3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02"/>
      <c r="N135" s="102"/>
      <c r="O135" s="16"/>
      <c r="P135" s="62"/>
      <c r="Q135" s="16"/>
      <c r="R135" s="16"/>
      <c r="S135" s="16">
        <f>0</f>
        <v>0</v>
      </c>
      <c r="T135" s="16">
        <f>0</f>
        <v>0</v>
      </c>
      <c r="U135" s="16">
        <f>0</f>
        <v>0</v>
      </c>
      <c r="V135" s="16">
        <f>0</f>
        <v>0</v>
      </c>
      <c r="W135" s="16">
        <f>0</f>
        <v>0</v>
      </c>
      <c r="X135" s="16">
        <f>0</f>
        <v>0</v>
      </c>
      <c r="Y135" s="16">
        <f>0</f>
        <v>0</v>
      </c>
      <c r="Z135" s="16">
        <f>0</f>
        <v>0</v>
      </c>
      <c r="AA135" s="16">
        <f>0</f>
        <v>0</v>
      </c>
      <c r="AB135" s="16">
        <f>0</f>
        <v>0</v>
      </c>
      <c r="AC135" s="16">
        <f>0</f>
        <v>0</v>
      </c>
      <c r="AD135" s="16">
        <f>0</f>
        <v>0</v>
      </c>
      <c r="AE135" s="39"/>
      <c r="AF135" s="39">
        <f t="shared" si="30"/>
        <v>0</v>
      </c>
      <c r="AG135" s="7">
        <f t="shared" si="31"/>
        <v>-3</v>
      </c>
    </row>
    <row r="136" spans="1:33">
      <c r="A136" s="159"/>
      <c r="B136" s="96" t="s">
        <v>101</v>
      </c>
      <c r="C136" s="95">
        <f>TES!J25</f>
        <v>0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8"/>
      <c r="O136" s="68"/>
      <c r="P136" s="69"/>
      <c r="Q136" s="95"/>
      <c r="R136" s="69"/>
      <c r="S136" s="69">
        <f>TES!$I25*S135</f>
        <v>0</v>
      </c>
      <c r="T136" s="69">
        <f>TES!$I25*T135</f>
        <v>0</v>
      </c>
      <c r="U136" s="69">
        <f>TES!$I25*U135</f>
        <v>0</v>
      </c>
      <c r="V136" s="69">
        <f>TES!$I25*V135</f>
        <v>0</v>
      </c>
      <c r="W136" s="69">
        <f>TES!$I25*W135</f>
        <v>0</v>
      </c>
      <c r="X136" s="69">
        <f>TES!$I25*X135</f>
        <v>0</v>
      </c>
      <c r="Y136" s="69">
        <f>TES!$I25*Y135</f>
        <v>0</v>
      </c>
      <c r="Z136" s="69">
        <f>TES!$I25*Z135</f>
        <v>0</v>
      </c>
      <c r="AA136" s="69">
        <f>TES!$I25*AA135</f>
        <v>0</v>
      </c>
      <c r="AB136" s="69">
        <f>TES!$I25*AB135</f>
        <v>0</v>
      </c>
      <c r="AC136" s="69">
        <f>TES!$I25*AC135</f>
        <v>0</v>
      </c>
      <c r="AD136" s="69">
        <f>TES!$I25*AD135</f>
        <v>0</v>
      </c>
      <c r="AE136" s="39"/>
      <c r="AF136" s="39">
        <f t="shared" si="30"/>
        <v>0</v>
      </c>
      <c r="AG136" s="7">
        <f t="shared" si="31"/>
        <v>0</v>
      </c>
    </row>
    <row r="137" spans="1:33" ht="15.75" thickBot="1">
      <c r="A137" s="160"/>
      <c r="B137" s="4" t="s">
        <v>61</v>
      </c>
      <c r="C137" s="38">
        <f>TES!K25</f>
        <v>0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32"/>
      <c r="O137" s="32"/>
      <c r="P137" s="26"/>
      <c r="Q137" s="70"/>
      <c r="R137" s="18"/>
      <c r="S137" s="18">
        <f t="shared" ref="S137" si="252">S136*1.08-S136</f>
        <v>0</v>
      </c>
      <c r="T137" s="18">
        <f t="shared" ref="T137" si="253">T136*1.08-T136</f>
        <v>0</v>
      </c>
      <c r="U137" s="18">
        <f t="shared" ref="U137" si="254">U136*1.08-U136</f>
        <v>0</v>
      </c>
      <c r="V137" s="18">
        <f t="shared" ref="V137" si="255">V136*1.08-V136</f>
        <v>0</v>
      </c>
      <c r="W137" s="18">
        <f t="shared" ref="W137" si="256">W136*1.08-W136</f>
        <v>0</v>
      </c>
      <c r="X137" s="18">
        <f t="shared" ref="X137" si="257">X136*1.08-X136</f>
        <v>0</v>
      </c>
      <c r="Y137" s="18">
        <f t="shared" ref="Y137" si="258">Y136*1.08-Y136</f>
        <v>0</v>
      </c>
      <c r="Z137" s="18">
        <f t="shared" ref="Z137" si="259">Z136*1.08-Z136</f>
        <v>0</v>
      </c>
      <c r="AA137" s="18">
        <f t="shared" ref="AA137" si="260">AA136*1.08-AA136</f>
        <v>0</v>
      </c>
      <c r="AB137" s="18">
        <f t="shared" ref="AB137" si="261">AB136*1.08-AB136</f>
        <v>0</v>
      </c>
      <c r="AC137" s="18">
        <f t="shared" ref="AC137" si="262">AC136*1.08-AC136</f>
        <v>0</v>
      </c>
      <c r="AD137" s="18">
        <f t="shared" ref="AD137" si="263">AD136*1.08-AD136</f>
        <v>0</v>
      </c>
      <c r="AE137" s="39"/>
      <c r="AF137" s="39">
        <f t="shared" si="30"/>
        <v>0</v>
      </c>
      <c r="AG137" s="7">
        <f t="shared" si="31"/>
        <v>0</v>
      </c>
    </row>
    <row r="138" spans="1:33" ht="16.5" customHeight="1">
      <c r="A138" s="158" t="s">
        <v>125</v>
      </c>
      <c r="B138" s="101" t="s">
        <v>64</v>
      </c>
      <c r="C138" s="133">
        <f>TES!H26</f>
        <v>0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6"/>
      <c r="N138" s="136"/>
      <c r="O138" s="133"/>
      <c r="P138" s="133"/>
      <c r="Q138" s="133"/>
      <c r="R138" s="133"/>
      <c r="S138" s="133">
        <f>0</f>
        <v>0</v>
      </c>
      <c r="T138" s="133">
        <f>0</f>
        <v>0</v>
      </c>
      <c r="U138" s="133">
        <f>0</f>
        <v>0</v>
      </c>
      <c r="V138" s="133">
        <f>0</f>
        <v>0</v>
      </c>
      <c r="W138" s="133">
        <f>0</f>
        <v>0</v>
      </c>
      <c r="X138" s="133">
        <f>0</f>
        <v>0</v>
      </c>
      <c r="Y138" s="133">
        <f>0</f>
        <v>0</v>
      </c>
      <c r="Z138" s="133">
        <f>0</f>
        <v>0</v>
      </c>
      <c r="AA138" s="133">
        <f>0</f>
        <v>0</v>
      </c>
      <c r="AB138" s="133">
        <f>0</f>
        <v>0</v>
      </c>
      <c r="AC138" s="133">
        <f>0</f>
        <v>0</v>
      </c>
      <c r="AD138" s="133">
        <f>0</f>
        <v>0</v>
      </c>
      <c r="AE138" s="39"/>
      <c r="AF138" s="39">
        <f t="shared" si="30"/>
        <v>0</v>
      </c>
      <c r="AG138" s="7">
        <f t="shared" si="31"/>
        <v>0</v>
      </c>
    </row>
    <row r="139" spans="1:33">
      <c r="A139" s="159"/>
      <c r="B139" s="96" t="s">
        <v>102</v>
      </c>
      <c r="C139" s="97">
        <f>TES!J26</f>
        <v>0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137"/>
      <c r="O139" s="137"/>
      <c r="P139" s="97"/>
      <c r="Q139" s="97"/>
      <c r="R139" s="97"/>
      <c r="S139" s="97">
        <f>TES!$I237*S138</f>
        <v>0</v>
      </c>
      <c r="T139" s="97">
        <f>TES!$I237*T138</f>
        <v>0</v>
      </c>
      <c r="U139" s="97">
        <f>TES!$I237*U138</f>
        <v>0</v>
      </c>
      <c r="V139" s="97">
        <f>TES!$I237*V138</f>
        <v>0</v>
      </c>
      <c r="W139" s="97">
        <f>TES!$I237*W138</f>
        <v>0</v>
      </c>
      <c r="X139" s="97">
        <f>TES!$I237*X138</f>
        <v>0</v>
      </c>
      <c r="Y139" s="97">
        <f>TES!$I237*Y138</f>
        <v>0</v>
      </c>
      <c r="Z139" s="97">
        <f>TES!$I237*Z138</f>
        <v>0</v>
      </c>
      <c r="AA139" s="97">
        <f>TES!$I237*AA138</f>
        <v>0</v>
      </c>
      <c r="AB139" s="97">
        <f>TES!$I237*AB138</f>
        <v>0</v>
      </c>
      <c r="AC139" s="97">
        <f>TES!$I237*AC138</f>
        <v>0</v>
      </c>
      <c r="AD139" s="97">
        <f>TES!$I237*AD138</f>
        <v>0</v>
      </c>
      <c r="AE139" s="39"/>
      <c r="AF139" s="39">
        <f t="shared" ref="AF139:AF202" si="264">SUM(D139:AD139)</f>
        <v>0</v>
      </c>
      <c r="AG139" s="7">
        <f t="shared" ref="AG139:AG202" si="265">AF139-C139</f>
        <v>0</v>
      </c>
    </row>
    <row r="140" spans="1:33" ht="15.75" thickBot="1">
      <c r="A140" s="160"/>
      <c r="B140" s="4" t="s">
        <v>61</v>
      </c>
      <c r="C140" s="135">
        <f>TES!K26</f>
        <v>0</v>
      </c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9"/>
      <c r="O140" s="139"/>
      <c r="P140" s="138"/>
      <c r="Q140" s="138"/>
      <c r="R140" s="135"/>
      <c r="S140" s="135">
        <f t="shared" ref="S140" si="266">S139*1.08-S139</f>
        <v>0</v>
      </c>
      <c r="T140" s="135">
        <f t="shared" ref="T140" si="267">T139*1.08-T139</f>
        <v>0</v>
      </c>
      <c r="U140" s="135">
        <f t="shared" ref="U140" si="268">U139*1.08-U139</f>
        <v>0</v>
      </c>
      <c r="V140" s="135">
        <f t="shared" ref="V140" si="269">V139*1.08-V139</f>
        <v>0</v>
      </c>
      <c r="W140" s="135">
        <f t="shared" ref="W140" si="270">W139*1.08-W139</f>
        <v>0</v>
      </c>
      <c r="X140" s="135">
        <f t="shared" ref="X140" si="271">X139*1.08-X139</f>
        <v>0</v>
      </c>
      <c r="Y140" s="135">
        <f t="shared" ref="Y140" si="272">Y139*1.08-Y139</f>
        <v>0</v>
      </c>
      <c r="Z140" s="135">
        <f t="shared" ref="Z140" si="273">Z139*1.08-Z139</f>
        <v>0</v>
      </c>
      <c r="AA140" s="135">
        <f t="shared" ref="AA140" si="274">AA139*1.08-AA139</f>
        <v>0</v>
      </c>
      <c r="AB140" s="135">
        <f t="shared" ref="AB140" si="275">AB139*1.08-AB139</f>
        <v>0</v>
      </c>
      <c r="AC140" s="135">
        <f t="shared" ref="AC140" si="276">AC139*1.08-AC139</f>
        <v>0</v>
      </c>
      <c r="AD140" s="135">
        <f t="shared" ref="AD140" si="277">AD139*1.08-AD139</f>
        <v>0</v>
      </c>
      <c r="AE140" s="39"/>
      <c r="AF140" s="39">
        <f t="shared" si="264"/>
        <v>0</v>
      </c>
      <c r="AG140" s="7">
        <f t="shared" si="265"/>
        <v>0</v>
      </c>
    </row>
    <row r="141" spans="1:33" ht="15.75" customHeight="1">
      <c r="A141" s="158" t="s">
        <v>126</v>
      </c>
      <c r="B141" s="101" t="s">
        <v>64</v>
      </c>
      <c r="C141" s="16">
        <f>TES!H27</f>
        <v>1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02"/>
      <c r="N141" s="102"/>
      <c r="O141" s="16"/>
      <c r="P141" s="62"/>
      <c r="Q141" s="16"/>
      <c r="R141" s="16"/>
      <c r="S141" s="16">
        <f>0</f>
        <v>0</v>
      </c>
      <c r="T141" s="16">
        <f>0</f>
        <v>0</v>
      </c>
      <c r="U141" s="16">
        <f>0</f>
        <v>0</v>
      </c>
      <c r="V141" s="16">
        <f>0</f>
        <v>0</v>
      </c>
      <c r="W141" s="16">
        <f>0</f>
        <v>0</v>
      </c>
      <c r="X141" s="16">
        <f>0</f>
        <v>0</v>
      </c>
      <c r="Y141" s="16">
        <f>0</f>
        <v>0</v>
      </c>
      <c r="Z141" s="16">
        <f>0</f>
        <v>0</v>
      </c>
      <c r="AA141" s="16">
        <f>0</f>
        <v>0</v>
      </c>
      <c r="AB141" s="16">
        <f>0</f>
        <v>0</v>
      </c>
      <c r="AC141" s="16">
        <f>0</f>
        <v>0</v>
      </c>
      <c r="AD141" s="16">
        <f>0</f>
        <v>0</v>
      </c>
      <c r="AE141" s="39"/>
      <c r="AF141" s="39">
        <f t="shared" si="264"/>
        <v>0</v>
      </c>
      <c r="AG141" s="7">
        <f t="shared" si="265"/>
        <v>-1</v>
      </c>
    </row>
    <row r="142" spans="1:33">
      <c r="A142" s="159"/>
      <c r="B142" s="96" t="s">
        <v>103</v>
      </c>
      <c r="C142" s="95">
        <f>TES!J27</f>
        <v>0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8"/>
      <c r="O142" s="68"/>
      <c r="P142" s="69"/>
      <c r="Q142" s="95"/>
      <c r="R142" s="69"/>
      <c r="S142" s="69">
        <f>TES!$I27*S141</f>
        <v>0</v>
      </c>
      <c r="T142" s="69">
        <f>TES!$I27*T141</f>
        <v>0</v>
      </c>
      <c r="U142" s="69">
        <f>TES!$I27*U141</f>
        <v>0</v>
      </c>
      <c r="V142" s="69">
        <f>TES!$I27*V141</f>
        <v>0</v>
      </c>
      <c r="W142" s="69">
        <f>TES!$I27*W141</f>
        <v>0</v>
      </c>
      <c r="X142" s="69">
        <f>TES!$I27*X141</f>
        <v>0</v>
      </c>
      <c r="Y142" s="69">
        <f>TES!$I27*Y141</f>
        <v>0</v>
      </c>
      <c r="Z142" s="69">
        <f>TES!$I27*Z141</f>
        <v>0</v>
      </c>
      <c r="AA142" s="69">
        <f>TES!$I27*AA141</f>
        <v>0</v>
      </c>
      <c r="AB142" s="69">
        <f>TES!$I27*AB141</f>
        <v>0</v>
      </c>
      <c r="AC142" s="69">
        <f>TES!$I27*AC141</f>
        <v>0</v>
      </c>
      <c r="AD142" s="69">
        <f>TES!$I27*AD141</f>
        <v>0</v>
      </c>
      <c r="AE142" s="39"/>
      <c r="AF142" s="39">
        <f t="shared" si="264"/>
        <v>0</v>
      </c>
      <c r="AG142" s="7">
        <f t="shared" si="265"/>
        <v>0</v>
      </c>
    </row>
    <row r="143" spans="1:33" ht="15.75" thickBot="1">
      <c r="A143" s="160"/>
      <c r="B143" s="4" t="s">
        <v>61</v>
      </c>
      <c r="C143" s="38">
        <f>TES!K27</f>
        <v>0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32"/>
      <c r="O143" s="32"/>
      <c r="P143" s="26"/>
      <c r="Q143" s="70"/>
      <c r="R143" s="18"/>
      <c r="S143" s="18">
        <f t="shared" ref="S143" si="278">S142*1.08-S142</f>
        <v>0</v>
      </c>
      <c r="T143" s="18">
        <f t="shared" ref="T143" si="279">T142*1.08-T142</f>
        <v>0</v>
      </c>
      <c r="U143" s="18">
        <f t="shared" ref="U143" si="280">U142*1.08-U142</f>
        <v>0</v>
      </c>
      <c r="V143" s="18">
        <f t="shared" ref="V143" si="281">V142*1.08-V142</f>
        <v>0</v>
      </c>
      <c r="W143" s="18">
        <f t="shared" ref="W143" si="282">W142*1.08-W142</f>
        <v>0</v>
      </c>
      <c r="X143" s="18">
        <f t="shared" ref="X143" si="283">X142*1.08-X142</f>
        <v>0</v>
      </c>
      <c r="Y143" s="18">
        <f t="shared" ref="Y143" si="284">Y142*1.08-Y142</f>
        <v>0</v>
      </c>
      <c r="Z143" s="18">
        <f t="shared" ref="Z143" si="285">Z142*1.08-Z142</f>
        <v>0</v>
      </c>
      <c r="AA143" s="18">
        <f t="shared" ref="AA143" si="286">AA142*1.08-AA142</f>
        <v>0</v>
      </c>
      <c r="AB143" s="18">
        <f t="shared" ref="AB143" si="287">AB142*1.08-AB142</f>
        <v>0</v>
      </c>
      <c r="AC143" s="18">
        <f t="shared" ref="AC143" si="288">AC142*1.08-AC142</f>
        <v>0</v>
      </c>
      <c r="AD143" s="18">
        <f t="shared" ref="AD143" si="289">AD142*1.08-AD142</f>
        <v>0</v>
      </c>
      <c r="AE143" s="39"/>
      <c r="AF143" s="39">
        <f t="shared" si="264"/>
        <v>0</v>
      </c>
      <c r="AG143" s="7">
        <f t="shared" si="265"/>
        <v>0</v>
      </c>
    </row>
    <row r="144" spans="1:33" ht="15.75" customHeight="1">
      <c r="A144" s="158" t="s">
        <v>127</v>
      </c>
      <c r="B144" s="101" t="s">
        <v>64</v>
      </c>
      <c r="C144" s="16">
        <f>TES!H28</f>
        <v>1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02"/>
      <c r="N144" s="102"/>
      <c r="O144" s="16"/>
      <c r="P144" s="62"/>
      <c r="Q144" s="16"/>
      <c r="R144" s="16"/>
      <c r="S144" s="16">
        <f>0</f>
        <v>0</v>
      </c>
      <c r="T144" s="16">
        <f>0</f>
        <v>0</v>
      </c>
      <c r="U144" s="16">
        <f>0</f>
        <v>0</v>
      </c>
      <c r="V144" s="16">
        <f>0</f>
        <v>0</v>
      </c>
      <c r="W144" s="16">
        <f>0</f>
        <v>0</v>
      </c>
      <c r="X144" s="16">
        <f>0</f>
        <v>0</v>
      </c>
      <c r="Y144" s="16">
        <f>0</f>
        <v>0</v>
      </c>
      <c r="Z144" s="16">
        <f>0</f>
        <v>0</v>
      </c>
      <c r="AA144" s="16">
        <f>0</f>
        <v>0</v>
      </c>
      <c r="AB144" s="16">
        <f>0</f>
        <v>0</v>
      </c>
      <c r="AC144" s="16">
        <f>0</f>
        <v>0</v>
      </c>
      <c r="AD144" s="16">
        <f>0</f>
        <v>0</v>
      </c>
      <c r="AE144" s="39"/>
      <c r="AF144" s="39">
        <f t="shared" si="264"/>
        <v>0</v>
      </c>
      <c r="AG144" s="7">
        <f t="shared" si="265"/>
        <v>-1</v>
      </c>
    </row>
    <row r="145" spans="1:33">
      <c r="A145" s="159"/>
      <c r="B145" s="96" t="s">
        <v>104</v>
      </c>
      <c r="C145" s="95">
        <f>TES!J28</f>
        <v>0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8"/>
      <c r="O145" s="68"/>
      <c r="P145" s="69"/>
      <c r="Q145" s="95"/>
      <c r="R145" s="69"/>
      <c r="S145" s="69">
        <f>TES!$I28*S144</f>
        <v>0</v>
      </c>
      <c r="T145" s="69">
        <f>TES!$I28*T144</f>
        <v>0</v>
      </c>
      <c r="U145" s="69">
        <f>TES!$I28*U144</f>
        <v>0</v>
      </c>
      <c r="V145" s="69">
        <f>TES!$I28*V144</f>
        <v>0</v>
      </c>
      <c r="W145" s="69">
        <f>TES!$I28*W144</f>
        <v>0</v>
      </c>
      <c r="X145" s="69">
        <f>TES!$I28*X144</f>
        <v>0</v>
      </c>
      <c r="Y145" s="69">
        <f>TES!$I28*Y144</f>
        <v>0</v>
      </c>
      <c r="Z145" s="69">
        <f>TES!$I28*Z144</f>
        <v>0</v>
      </c>
      <c r="AA145" s="69">
        <f>TES!$I28*AA144</f>
        <v>0</v>
      </c>
      <c r="AB145" s="69">
        <f>TES!$I28*AB144</f>
        <v>0</v>
      </c>
      <c r="AC145" s="69">
        <f>TES!$I28*AC144</f>
        <v>0</v>
      </c>
      <c r="AD145" s="69">
        <f>TES!$I28*AD144</f>
        <v>0</v>
      </c>
      <c r="AE145" s="39"/>
      <c r="AF145" s="39">
        <f t="shared" si="264"/>
        <v>0</v>
      </c>
      <c r="AG145" s="7">
        <f t="shared" si="265"/>
        <v>0</v>
      </c>
    </row>
    <row r="146" spans="1:33" ht="15.75" thickBot="1">
      <c r="A146" s="160"/>
      <c r="B146" s="4" t="s">
        <v>61</v>
      </c>
      <c r="C146" s="38">
        <f>TES!K28</f>
        <v>0</v>
      </c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32"/>
      <c r="O146" s="32"/>
      <c r="P146" s="26"/>
      <c r="Q146" s="70"/>
      <c r="R146" s="18"/>
      <c r="S146" s="18">
        <f t="shared" ref="S146" si="290">S145*1.08-S145</f>
        <v>0</v>
      </c>
      <c r="T146" s="18">
        <f t="shared" ref="T146" si="291">T145*1.08-T145</f>
        <v>0</v>
      </c>
      <c r="U146" s="18">
        <f t="shared" ref="U146" si="292">U145*1.08-U145</f>
        <v>0</v>
      </c>
      <c r="V146" s="18">
        <f t="shared" ref="V146" si="293">V145*1.08-V145</f>
        <v>0</v>
      </c>
      <c r="W146" s="18">
        <f t="shared" ref="W146" si="294">W145*1.08-W145</f>
        <v>0</v>
      </c>
      <c r="X146" s="18">
        <f t="shared" ref="X146" si="295">X145*1.08-X145</f>
        <v>0</v>
      </c>
      <c r="Y146" s="18">
        <f t="shared" ref="Y146" si="296">Y145*1.08-Y145</f>
        <v>0</v>
      </c>
      <c r="Z146" s="18">
        <f t="shared" ref="Z146" si="297">Z145*1.08-Z145</f>
        <v>0</v>
      </c>
      <c r="AA146" s="18">
        <f t="shared" ref="AA146" si="298">AA145*1.08-AA145</f>
        <v>0</v>
      </c>
      <c r="AB146" s="18">
        <f t="shared" ref="AB146" si="299">AB145*1.08-AB145</f>
        <v>0</v>
      </c>
      <c r="AC146" s="18">
        <f t="shared" ref="AC146" si="300">AC145*1.08-AC145</f>
        <v>0</v>
      </c>
      <c r="AD146" s="18">
        <f t="shared" ref="AD146" si="301">AD145*1.08-AD145</f>
        <v>0</v>
      </c>
      <c r="AE146" s="39"/>
      <c r="AF146" s="39">
        <f t="shared" si="264"/>
        <v>0</v>
      </c>
      <c r="AG146" s="7">
        <f t="shared" si="265"/>
        <v>0</v>
      </c>
    </row>
    <row r="147" spans="1:33" ht="15.75" customHeight="1">
      <c r="A147" s="158" t="s">
        <v>128</v>
      </c>
      <c r="B147" s="101" t="s">
        <v>64</v>
      </c>
      <c r="C147" s="133">
        <f>TES!H29</f>
        <v>0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M147" s="136"/>
      <c r="N147" s="136"/>
      <c r="O147" s="133"/>
      <c r="P147" s="133"/>
      <c r="Q147" s="133"/>
      <c r="R147" s="133"/>
      <c r="S147" s="133">
        <v>0</v>
      </c>
      <c r="T147" s="133">
        <v>0</v>
      </c>
      <c r="U147" s="133">
        <v>0</v>
      </c>
      <c r="V147" s="133">
        <v>0</v>
      </c>
      <c r="W147" s="133">
        <v>0</v>
      </c>
      <c r="X147" s="133">
        <v>0</v>
      </c>
      <c r="Y147" s="133">
        <v>0</v>
      </c>
      <c r="Z147" s="133">
        <v>0</v>
      </c>
      <c r="AA147" s="133">
        <v>0</v>
      </c>
      <c r="AB147" s="133">
        <v>0</v>
      </c>
      <c r="AC147" s="133">
        <v>0</v>
      </c>
      <c r="AD147" s="133">
        <v>0</v>
      </c>
      <c r="AE147" s="39"/>
      <c r="AF147" s="39">
        <f t="shared" si="264"/>
        <v>0</v>
      </c>
      <c r="AG147" s="7">
        <f t="shared" si="265"/>
        <v>0</v>
      </c>
    </row>
    <row r="148" spans="1:33">
      <c r="A148" s="159"/>
      <c r="B148" s="96" t="s">
        <v>105</v>
      </c>
      <c r="C148" s="97">
        <f>TES!J29</f>
        <v>0</v>
      </c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137"/>
      <c r="O148" s="137"/>
      <c r="P148" s="97"/>
      <c r="Q148" s="97"/>
      <c r="R148" s="97"/>
      <c r="S148" s="97">
        <f>TES!$I29*S147</f>
        <v>0</v>
      </c>
      <c r="T148" s="97">
        <f>TES!$I29*T147</f>
        <v>0</v>
      </c>
      <c r="U148" s="97">
        <f>TES!$I29*U147</f>
        <v>0</v>
      </c>
      <c r="V148" s="97">
        <f>TES!$I29*V147</f>
        <v>0</v>
      </c>
      <c r="W148" s="97">
        <f>TES!$I29*W147</f>
        <v>0</v>
      </c>
      <c r="X148" s="97">
        <f>TES!$I29*X147</f>
        <v>0</v>
      </c>
      <c r="Y148" s="97">
        <f>TES!$I29*Y147</f>
        <v>0</v>
      </c>
      <c r="Z148" s="97">
        <f>TES!$I29*Z147</f>
        <v>0</v>
      </c>
      <c r="AA148" s="97">
        <f>TES!$I29*AA147</f>
        <v>0</v>
      </c>
      <c r="AB148" s="97">
        <f>TES!$I29*AB147</f>
        <v>0</v>
      </c>
      <c r="AC148" s="97">
        <f>TES!$I29*AC147</f>
        <v>0</v>
      </c>
      <c r="AD148" s="97">
        <f>TES!$I29*AD147</f>
        <v>0</v>
      </c>
      <c r="AE148" s="39"/>
      <c r="AF148" s="39">
        <f t="shared" si="264"/>
        <v>0</v>
      </c>
      <c r="AG148" s="7">
        <f t="shared" si="265"/>
        <v>0</v>
      </c>
    </row>
    <row r="149" spans="1:33" ht="15.75" thickBot="1">
      <c r="A149" s="160"/>
      <c r="B149" s="4" t="s">
        <v>61</v>
      </c>
      <c r="C149" s="135">
        <f>TES!K29</f>
        <v>0</v>
      </c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9"/>
      <c r="O149" s="139"/>
      <c r="P149" s="138"/>
      <c r="Q149" s="138"/>
      <c r="R149" s="135"/>
      <c r="S149" s="135">
        <f t="shared" ref="S149" si="302">S148*1.08-S148</f>
        <v>0</v>
      </c>
      <c r="T149" s="135">
        <f t="shared" ref="T149" si="303">T148*1.08-T148</f>
        <v>0</v>
      </c>
      <c r="U149" s="135">
        <f t="shared" ref="U149" si="304">U148*1.08-U148</f>
        <v>0</v>
      </c>
      <c r="V149" s="135">
        <f t="shared" ref="V149" si="305">V148*1.08-V148</f>
        <v>0</v>
      </c>
      <c r="W149" s="135">
        <f t="shared" ref="W149" si="306">W148*1.08-W148</f>
        <v>0</v>
      </c>
      <c r="X149" s="135">
        <f t="shared" ref="X149" si="307">X148*1.08-X148</f>
        <v>0</v>
      </c>
      <c r="Y149" s="135">
        <f t="shared" ref="Y149" si="308">Y148*1.08-Y148</f>
        <v>0</v>
      </c>
      <c r="Z149" s="135">
        <f t="shared" ref="Z149" si="309">Z148*1.08-Z148</f>
        <v>0</v>
      </c>
      <c r="AA149" s="135">
        <f t="shared" ref="AA149" si="310">AA148*1.08-AA148</f>
        <v>0</v>
      </c>
      <c r="AB149" s="135">
        <f t="shared" ref="AB149" si="311">AB148*1.08-AB148</f>
        <v>0</v>
      </c>
      <c r="AC149" s="135">
        <f t="shared" ref="AC149" si="312">AC148*1.08-AC148</f>
        <v>0</v>
      </c>
      <c r="AD149" s="135">
        <f t="shared" ref="AD149" si="313">AD148*1.08-AD148</f>
        <v>0</v>
      </c>
      <c r="AE149" s="39"/>
      <c r="AF149" s="39">
        <f t="shared" si="264"/>
        <v>0</v>
      </c>
      <c r="AG149" s="7">
        <f t="shared" si="265"/>
        <v>0</v>
      </c>
    </row>
    <row r="150" spans="1:33" ht="16.5" customHeight="1">
      <c r="A150" s="164" t="s">
        <v>45</v>
      </c>
      <c r="B150" s="104" t="s">
        <v>64</v>
      </c>
      <c r="C150" s="71">
        <f>TES!M30</f>
        <v>19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>
        <f>S153+S156+S159+S162+S165+S168+S171+S174+S177+S180+S183+S186+S189+S192+S195+S198+S201+S204+S207+S210+S213+S216</f>
        <v>0</v>
      </c>
      <c r="T150" s="28">
        <f t="shared" ref="T150:AD150" si="314">T153+T156+T159+T162+T165+T168+T171+T174+T177+T180+T183+T186+T189+T192+T195+T198+T201+T204+T207+T210+T213+T216</f>
        <v>0</v>
      </c>
      <c r="U150" s="28">
        <f t="shared" si="314"/>
        <v>0</v>
      </c>
      <c r="V150" s="28">
        <f t="shared" si="314"/>
        <v>0</v>
      </c>
      <c r="W150" s="28">
        <f t="shared" si="314"/>
        <v>0</v>
      </c>
      <c r="X150" s="28">
        <f t="shared" si="314"/>
        <v>0</v>
      </c>
      <c r="Y150" s="28">
        <f t="shared" si="314"/>
        <v>0</v>
      </c>
      <c r="Z150" s="28">
        <f t="shared" si="314"/>
        <v>0</v>
      </c>
      <c r="AA150" s="28">
        <f t="shared" si="314"/>
        <v>0</v>
      </c>
      <c r="AB150" s="28">
        <f t="shared" si="314"/>
        <v>0</v>
      </c>
      <c r="AC150" s="28">
        <f t="shared" si="314"/>
        <v>0</v>
      </c>
      <c r="AD150" s="28">
        <f t="shared" si="314"/>
        <v>0</v>
      </c>
      <c r="AE150" s="39"/>
      <c r="AF150" s="39">
        <f t="shared" si="264"/>
        <v>0</v>
      </c>
      <c r="AG150" s="7">
        <f t="shared" si="265"/>
        <v>-19</v>
      </c>
    </row>
    <row r="151" spans="1:33">
      <c r="A151" s="165"/>
      <c r="B151" s="104" t="s">
        <v>129</v>
      </c>
      <c r="C151" s="28">
        <f>TES!O30</f>
        <v>0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105"/>
      <c r="N151" s="105"/>
      <c r="O151" s="28"/>
      <c r="P151" s="28"/>
      <c r="Q151" s="28"/>
      <c r="R151" s="28"/>
      <c r="S151" s="28">
        <f>S154+S157+S160+S163+S166+S169+S172+S175+S178+S181+S184+S187+S190+S193+S196+S199+S202+S205+S208+S211+S214+S217</f>
        <v>0</v>
      </c>
      <c r="T151" s="28">
        <f t="shared" ref="T151:AD151" si="315">T154+T157+T160+T163+T166+T169+T172+T175+T178+T181+T184+T187+T190+T193+T196+T199+T202+T205+T208+T211+T214+T217</f>
        <v>0</v>
      </c>
      <c r="U151" s="28">
        <f t="shared" si="315"/>
        <v>0</v>
      </c>
      <c r="V151" s="28">
        <f t="shared" si="315"/>
        <v>0</v>
      </c>
      <c r="W151" s="28">
        <f t="shared" si="315"/>
        <v>0</v>
      </c>
      <c r="X151" s="28">
        <f t="shared" si="315"/>
        <v>0</v>
      </c>
      <c r="Y151" s="28">
        <f t="shared" si="315"/>
        <v>0</v>
      </c>
      <c r="Z151" s="28">
        <f t="shared" si="315"/>
        <v>0</v>
      </c>
      <c r="AA151" s="28">
        <f t="shared" si="315"/>
        <v>0</v>
      </c>
      <c r="AB151" s="28">
        <f t="shared" si="315"/>
        <v>0</v>
      </c>
      <c r="AC151" s="28">
        <f t="shared" si="315"/>
        <v>0</v>
      </c>
      <c r="AD151" s="28">
        <f t="shared" si="315"/>
        <v>0</v>
      </c>
      <c r="AE151" s="39"/>
      <c r="AF151" s="39">
        <f t="shared" si="264"/>
        <v>0</v>
      </c>
      <c r="AG151" s="7">
        <f t="shared" si="265"/>
        <v>0</v>
      </c>
    </row>
    <row r="152" spans="1:33" ht="15.75" thickBot="1">
      <c r="A152" s="166"/>
      <c r="B152" s="106" t="s">
        <v>61</v>
      </c>
      <c r="C152" s="27">
        <f>TES!P30</f>
        <v>0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107"/>
      <c r="N152" s="107"/>
      <c r="O152" s="27"/>
      <c r="P152" s="27"/>
      <c r="Q152" s="27"/>
      <c r="R152" s="27"/>
      <c r="S152" s="27">
        <f>S155+S158+S161+S164+S167+S170+S173+S176+S179+S182+S185+S188+S191+S194+S197+S200+S203+S206+S209+S212+S215+S218</f>
        <v>0</v>
      </c>
      <c r="T152" s="27">
        <f t="shared" ref="T152:AD152" si="316">T155+T158+T161+T164+T167+T170+T173+T176+T179+T182+T185+T188+T191+T194+T197+T200+T203+T206+T209+T212+T215+T218</f>
        <v>0</v>
      </c>
      <c r="U152" s="27">
        <f t="shared" si="316"/>
        <v>0</v>
      </c>
      <c r="V152" s="27">
        <f t="shared" si="316"/>
        <v>0</v>
      </c>
      <c r="W152" s="27">
        <f t="shared" si="316"/>
        <v>0</v>
      </c>
      <c r="X152" s="27">
        <f t="shared" si="316"/>
        <v>0</v>
      </c>
      <c r="Y152" s="27">
        <f t="shared" si="316"/>
        <v>0</v>
      </c>
      <c r="Z152" s="27">
        <f t="shared" si="316"/>
        <v>0</v>
      </c>
      <c r="AA152" s="27">
        <f t="shared" si="316"/>
        <v>0</v>
      </c>
      <c r="AB152" s="27">
        <f t="shared" si="316"/>
        <v>0</v>
      </c>
      <c r="AC152" s="27">
        <f t="shared" si="316"/>
        <v>0</v>
      </c>
      <c r="AD152" s="27">
        <f t="shared" si="316"/>
        <v>0</v>
      </c>
      <c r="AE152" s="39"/>
      <c r="AF152" s="39">
        <f t="shared" si="264"/>
        <v>0</v>
      </c>
      <c r="AG152" s="7">
        <f t="shared" si="265"/>
        <v>0</v>
      </c>
    </row>
    <row r="153" spans="1:33" ht="16.5" customHeight="1">
      <c r="A153" s="158" t="s">
        <v>130</v>
      </c>
      <c r="B153" s="101" t="s">
        <v>64</v>
      </c>
      <c r="C153" s="133">
        <f>TES!M8</f>
        <v>0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6"/>
      <c r="N153" s="136"/>
      <c r="O153" s="133"/>
      <c r="P153" s="133"/>
      <c r="Q153" s="133"/>
      <c r="R153" s="133"/>
      <c r="S153" s="133">
        <f>0</f>
        <v>0</v>
      </c>
      <c r="T153" s="133">
        <f>0</f>
        <v>0</v>
      </c>
      <c r="U153" s="133">
        <f>0</f>
        <v>0</v>
      </c>
      <c r="V153" s="133">
        <f>0</f>
        <v>0</v>
      </c>
      <c r="W153" s="133">
        <f>0</f>
        <v>0</v>
      </c>
      <c r="X153" s="133">
        <f>0</f>
        <v>0</v>
      </c>
      <c r="Y153" s="133">
        <f>0</f>
        <v>0</v>
      </c>
      <c r="Z153" s="133">
        <f>0</f>
        <v>0</v>
      </c>
      <c r="AA153" s="133">
        <f>0</f>
        <v>0</v>
      </c>
      <c r="AB153" s="133">
        <f>0</f>
        <v>0</v>
      </c>
      <c r="AC153" s="133">
        <f>0</f>
        <v>0</v>
      </c>
      <c r="AD153" s="133">
        <f>0</f>
        <v>0</v>
      </c>
      <c r="AE153" s="39"/>
      <c r="AF153" s="39">
        <f t="shared" si="264"/>
        <v>0</v>
      </c>
      <c r="AG153" s="7">
        <f t="shared" si="265"/>
        <v>0</v>
      </c>
    </row>
    <row r="154" spans="1:33">
      <c r="A154" s="159"/>
      <c r="B154" s="96" t="s">
        <v>60</v>
      </c>
      <c r="C154" s="97">
        <f>TES!O8</f>
        <v>0</v>
      </c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137"/>
      <c r="O154" s="137"/>
      <c r="P154" s="97"/>
      <c r="Q154" s="97"/>
      <c r="R154" s="97"/>
      <c r="S154" s="97">
        <f>TES!$N8*S153</f>
        <v>0</v>
      </c>
      <c r="T154" s="97">
        <f>TES!$N8*T153</f>
        <v>0</v>
      </c>
      <c r="U154" s="97">
        <f>TES!$N8*U153</f>
        <v>0</v>
      </c>
      <c r="V154" s="97">
        <f>TES!$N8*V153</f>
        <v>0</v>
      </c>
      <c r="W154" s="97">
        <f>TES!$N8*W153</f>
        <v>0</v>
      </c>
      <c r="X154" s="97">
        <f>TES!$N8*X153</f>
        <v>0</v>
      </c>
      <c r="Y154" s="97">
        <f>TES!$N8*Y153</f>
        <v>0</v>
      </c>
      <c r="Z154" s="97">
        <f>TES!$N8*Z153</f>
        <v>0</v>
      </c>
      <c r="AA154" s="97">
        <f>TES!$N8*AA153</f>
        <v>0</v>
      </c>
      <c r="AB154" s="97">
        <f>TES!$N8*AB153</f>
        <v>0</v>
      </c>
      <c r="AC154" s="97">
        <f>TES!$N8*AC153</f>
        <v>0</v>
      </c>
      <c r="AD154" s="97">
        <f>TES!$N8*AD153</f>
        <v>0</v>
      </c>
      <c r="AE154" s="39"/>
      <c r="AF154" s="39">
        <f t="shared" si="264"/>
        <v>0</v>
      </c>
      <c r="AG154" s="7">
        <f t="shared" si="265"/>
        <v>0</v>
      </c>
    </row>
    <row r="155" spans="1:33" ht="15.75" thickBot="1">
      <c r="A155" s="160"/>
      <c r="B155" s="4" t="s">
        <v>61</v>
      </c>
      <c r="C155" s="135">
        <f>TES!P8</f>
        <v>0</v>
      </c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9"/>
      <c r="O155" s="139"/>
      <c r="P155" s="138"/>
      <c r="Q155" s="138"/>
      <c r="R155" s="135"/>
      <c r="S155" s="135">
        <f>S154*1.08-S154</f>
        <v>0</v>
      </c>
      <c r="T155" s="135">
        <f t="shared" ref="T155:AD155" si="317">T154*1.08-T154</f>
        <v>0</v>
      </c>
      <c r="U155" s="135">
        <f t="shared" si="317"/>
        <v>0</v>
      </c>
      <c r="V155" s="135">
        <f t="shared" si="317"/>
        <v>0</v>
      </c>
      <c r="W155" s="135">
        <f t="shared" si="317"/>
        <v>0</v>
      </c>
      <c r="X155" s="135">
        <f t="shared" si="317"/>
        <v>0</v>
      </c>
      <c r="Y155" s="135">
        <f t="shared" si="317"/>
        <v>0</v>
      </c>
      <c r="Z155" s="135">
        <f t="shared" si="317"/>
        <v>0</v>
      </c>
      <c r="AA155" s="135">
        <f t="shared" si="317"/>
        <v>0</v>
      </c>
      <c r="AB155" s="135">
        <f t="shared" si="317"/>
        <v>0</v>
      </c>
      <c r="AC155" s="135">
        <f t="shared" si="317"/>
        <v>0</v>
      </c>
      <c r="AD155" s="135">
        <f t="shared" si="317"/>
        <v>0</v>
      </c>
      <c r="AE155" s="39"/>
      <c r="AF155" s="39">
        <f t="shared" si="264"/>
        <v>0</v>
      </c>
      <c r="AG155" s="7">
        <f t="shared" si="265"/>
        <v>0</v>
      </c>
    </row>
    <row r="156" spans="1:33" ht="16.5" customHeight="1">
      <c r="A156" s="158" t="s">
        <v>131</v>
      </c>
      <c r="B156" s="101" t="s">
        <v>64</v>
      </c>
      <c r="C156" s="133">
        <f>TES!M9</f>
        <v>0</v>
      </c>
      <c r="D156" s="133"/>
      <c r="E156" s="133"/>
      <c r="F156" s="133"/>
      <c r="G156" s="133"/>
      <c r="H156" s="133"/>
      <c r="I156" s="133"/>
      <c r="J156" s="133"/>
      <c r="K156" s="133"/>
      <c r="L156" s="133"/>
      <c r="M156" s="136"/>
      <c r="N156" s="136"/>
      <c r="O156" s="133"/>
      <c r="P156" s="133"/>
      <c r="Q156" s="133"/>
      <c r="R156" s="133"/>
      <c r="S156" s="133">
        <f>0</f>
        <v>0</v>
      </c>
      <c r="T156" s="133">
        <f>0</f>
        <v>0</v>
      </c>
      <c r="U156" s="133">
        <f>0</f>
        <v>0</v>
      </c>
      <c r="V156" s="133">
        <f>0</f>
        <v>0</v>
      </c>
      <c r="W156" s="133">
        <f>0</f>
        <v>0</v>
      </c>
      <c r="X156" s="133">
        <f>0</f>
        <v>0</v>
      </c>
      <c r="Y156" s="133">
        <f>0</f>
        <v>0</v>
      </c>
      <c r="Z156" s="133">
        <f>0</f>
        <v>0</v>
      </c>
      <c r="AA156" s="133">
        <f>0</f>
        <v>0</v>
      </c>
      <c r="AB156" s="133">
        <f>0</f>
        <v>0</v>
      </c>
      <c r="AC156" s="133">
        <f>0</f>
        <v>0</v>
      </c>
      <c r="AD156" s="133">
        <f>0</f>
        <v>0</v>
      </c>
      <c r="AE156" s="39"/>
      <c r="AF156" s="39">
        <f t="shared" si="264"/>
        <v>0</v>
      </c>
      <c r="AG156" s="7">
        <f t="shared" si="265"/>
        <v>0</v>
      </c>
    </row>
    <row r="157" spans="1:33">
      <c r="A157" s="159"/>
      <c r="B157" s="96" t="s">
        <v>85</v>
      </c>
      <c r="C157" s="97">
        <f>TES!O9</f>
        <v>0</v>
      </c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137"/>
      <c r="O157" s="137"/>
      <c r="P157" s="97"/>
      <c r="Q157" s="97"/>
      <c r="R157" s="97"/>
      <c r="S157" s="97">
        <f>TES!$N9*S156</f>
        <v>0</v>
      </c>
      <c r="T157" s="97">
        <f>TES!$N9*T156</f>
        <v>0</v>
      </c>
      <c r="U157" s="97">
        <f>TES!$N9*U156</f>
        <v>0</v>
      </c>
      <c r="V157" s="97">
        <f>TES!$N9*V156</f>
        <v>0</v>
      </c>
      <c r="W157" s="97">
        <f>TES!$N9*W156</f>
        <v>0</v>
      </c>
      <c r="X157" s="97">
        <f>TES!$N9*X156</f>
        <v>0</v>
      </c>
      <c r="Y157" s="97">
        <f>TES!$N9*Y156</f>
        <v>0</v>
      </c>
      <c r="Z157" s="97">
        <f>TES!$N9*Z156</f>
        <v>0</v>
      </c>
      <c r="AA157" s="97">
        <f>TES!$N9*AA156</f>
        <v>0</v>
      </c>
      <c r="AB157" s="97">
        <f>TES!$N9*AB156</f>
        <v>0</v>
      </c>
      <c r="AC157" s="97">
        <f>TES!$N9*AC156</f>
        <v>0</v>
      </c>
      <c r="AD157" s="97">
        <f>TES!$N9*AD156</f>
        <v>0</v>
      </c>
      <c r="AE157" s="39"/>
      <c r="AF157" s="39">
        <f t="shared" si="264"/>
        <v>0</v>
      </c>
      <c r="AG157" s="7">
        <f t="shared" si="265"/>
        <v>0</v>
      </c>
    </row>
    <row r="158" spans="1:33" ht="15.75" thickBot="1">
      <c r="A158" s="160"/>
      <c r="B158" s="4" t="s">
        <v>61</v>
      </c>
      <c r="C158" s="135">
        <f>TES!P9</f>
        <v>0</v>
      </c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9"/>
      <c r="O158" s="139"/>
      <c r="P158" s="138"/>
      <c r="Q158" s="138"/>
      <c r="R158" s="135"/>
      <c r="S158" s="135">
        <f t="shared" ref="S158" si="318">S157*1.08-S157</f>
        <v>0</v>
      </c>
      <c r="T158" s="135">
        <f t="shared" ref="T158" si="319">T157*1.08-T157</f>
        <v>0</v>
      </c>
      <c r="U158" s="135">
        <f t="shared" ref="U158" si="320">U157*1.08-U157</f>
        <v>0</v>
      </c>
      <c r="V158" s="135">
        <f t="shared" ref="V158" si="321">V157*1.08-V157</f>
        <v>0</v>
      </c>
      <c r="W158" s="135">
        <f t="shared" ref="W158" si="322">W157*1.08-W157</f>
        <v>0</v>
      </c>
      <c r="X158" s="135">
        <f t="shared" ref="X158" si="323">X157*1.08-X157</f>
        <v>0</v>
      </c>
      <c r="Y158" s="135">
        <f t="shared" ref="Y158" si="324">Y157*1.08-Y157</f>
        <v>0</v>
      </c>
      <c r="Z158" s="135">
        <f t="shared" ref="Z158" si="325">Z157*1.08-Z157</f>
        <v>0</v>
      </c>
      <c r="AA158" s="135">
        <f t="shared" ref="AA158" si="326">AA157*1.08-AA157</f>
        <v>0</v>
      </c>
      <c r="AB158" s="135">
        <f t="shared" ref="AB158" si="327">AB157*1.08-AB157</f>
        <v>0</v>
      </c>
      <c r="AC158" s="135">
        <f t="shared" ref="AC158" si="328">AC157*1.08-AC157</f>
        <v>0</v>
      </c>
      <c r="AD158" s="135">
        <f t="shared" ref="AD158" si="329">AD157*1.08-AD157</f>
        <v>0</v>
      </c>
      <c r="AE158" s="39"/>
      <c r="AF158" s="39">
        <f t="shared" si="264"/>
        <v>0</v>
      </c>
      <c r="AG158" s="7">
        <f t="shared" si="265"/>
        <v>0</v>
      </c>
    </row>
    <row r="159" spans="1:33" ht="17.25" customHeight="1">
      <c r="A159" s="158" t="s">
        <v>132</v>
      </c>
      <c r="B159" s="101" t="s">
        <v>64</v>
      </c>
      <c r="C159" s="133">
        <f>TES!M10</f>
        <v>0</v>
      </c>
      <c r="D159" s="133"/>
      <c r="E159" s="133"/>
      <c r="F159" s="133"/>
      <c r="G159" s="133"/>
      <c r="H159" s="133"/>
      <c r="I159" s="133"/>
      <c r="J159" s="133"/>
      <c r="K159" s="133"/>
      <c r="L159" s="133"/>
      <c r="M159" s="136"/>
      <c r="N159" s="136"/>
      <c r="O159" s="133"/>
      <c r="P159" s="133"/>
      <c r="Q159" s="133"/>
      <c r="R159" s="133"/>
      <c r="S159" s="133">
        <f>0</f>
        <v>0</v>
      </c>
      <c r="T159" s="133">
        <f>0</f>
        <v>0</v>
      </c>
      <c r="U159" s="133">
        <f>0</f>
        <v>0</v>
      </c>
      <c r="V159" s="133">
        <f>0</f>
        <v>0</v>
      </c>
      <c r="W159" s="133">
        <f>0</f>
        <v>0</v>
      </c>
      <c r="X159" s="133">
        <f>0</f>
        <v>0</v>
      </c>
      <c r="Y159" s="133">
        <f>0</f>
        <v>0</v>
      </c>
      <c r="Z159" s="133">
        <f>0</f>
        <v>0</v>
      </c>
      <c r="AA159" s="133">
        <f>0</f>
        <v>0</v>
      </c>
      <c r="AB159" s="133">
        <f>0</f>
        <v>0</v>
      </c>
      <c r="AC159" s="133">
        <f>0</f>
        <v>0</v>
      </c>
      <c r="AD159" s="133">
        <f>0</f>
        <v>0</v>
      </c>
      <c r="AE159" s="39"/>
      <c r="AF159" s="39">
        <f t="shared" si="264"/>
        <v>0</v>
      </c>
      <c r="AG159" s="7">
        <f t="shared" si="265"/>
        <v>0</v>
      </c>
    </row>
    <row r="160" spans="1:33">
      <c r="A160" s="159"/>
      <c r="B160" s="96" t="s">
        <v>86</v>
      </c>
      <c r="C160" s="97">
        <f>TES!O10</f>
        <v>0</v>
      </c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137"/>
      <c r="O160" s="137"/>
      <c r="P160" s="97"/>
      <c r="Q160" s="97"/>
      <c r="R160" s="97"/>
      <c r="S160" s="97">
        <f>TES!$N10*S159</f>
        <v>0</v>
      </c>
      <c r="T160" s="97">
        <f>TES!$N10*T159</f>
        <v>0</v>
      </c>
      <c r="U160" s="97">
        <f>TES!$N10*U159</f>
        <v>0</v>
      </c>
      <c r="V160" s="97">
        <f>TES!$N10*V159</f>
        <v>0</v>
      </c>
      <c r="W160" s="97">
        <f>TES!$N10*W159</f>
        <v>0</v>
      </c>
      <c r="X160" s="97">
        <f>TES!$N10*X159</f>
        <v>0</v>
      </c>
      <c r="Y160" s="97">
        <f>TES!$N10*Y159</f>
        <v>0</v>
      </c>
      <c r="Z160" s="97">
        <f>TES!$N10*Z159</f>
        <v>0</v>
      </c>
      <c r="AA160" s="97">
        <f>TES!$N10*AA159</f>
        <v>0</v>
      </c>
      <c r="AB160" s="97">
        <f>TES!$N10*AB159</f>
        <v>0</v>
      </c>
      <c r="AC160" s="97">
        <f>TES!$N10*AC159</f>
        <v>0</v>
      </c>
      <c r="AD160" s="97">
        <f>TES!$N10*AD159</f>
        <v>0</v>
      </c>
      <c r="AE160" s="39"/>
      <c r="AF160" s="39">
        <f t="shared" si="264"/>
        <v>0</v>
      </c>
      <c r="AG160" s="7">
        <f t="shared" si="265"/>
        <v>0</v>
      </c>
    </row>
    <row r="161" spans="1:33" ht="15.75" thickBot="1">
      <c r="A161" s="160"/>
      <c r="B161" s="4" t="s">
        <v>61</v>
      </c>
      <c r="C161" s="135">
        <f>TES!P10</f>
        <v>0</v>
      </c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9"/>
      <c r="O161" s="139"/>
      <c r="P161" s="138"/>
      <c r="Q161" s="138"/>
      <c r="R161" s="135"/>
      <c r="S161" s="135">
        <f t="shared" ref="S161" si="330">S160*1.08-S160</f>
        <v>0</v>
      </c>
      <c r="T161" s="135">
        <f t="shared" ref="T161" si="331">T160*1.08-T160</f>
        <v>0</v>
      </c>
      <c r="U161" s="135">
        <f t="shared" ref="U161" si="332">U160*1.08-U160</f>
        <v>0</v>
      </c>
      <c r="V161" s="135">
        <f t="shared" ref="V161" si="333">V160*1.08-V160</f>
        <v>0</v>
      </c>
      <c r="W161" s="135">
        <f t="shared" ref="W161" si="334">W160*1.08-W160</f>
        <v>0</v>
      </c>
      <c r="X161" s="135">
        <f t="shared" ref="X161" si="335">X160*1.08-X160</f>
        <v>0</v>
      </c>
      <c r="Y161" s="135">
        <f t="shared" ref="Y161" si="336">Y160*1.08-Y160</f>
        <v>0</v>
      </c>
      <c r="Z161" s="135">
        <f t="shared" ref="Z161" si="337">Z160*1.08-Z160</f>
        <v>0</v>
      </c>
      <c r="AA161" s="135">
        <f t="shared" ref="AA161" si="338">AA160*1.08-AA160</f>
        <v>0</v>
      </c>
      <c r="AB161" s="135">
        <f t="shared" ref="AB161" si="339">AB160*1.08-AB160</f>
        <v>0</v>
      </c>
      <c r="AC161" s="135">
        <f t="shared" ref="AC161" si="340">AC160*1.08-AC160</f>
        <v>0</v>
      </c>
      <c r="AD161" s="135">
        <f t="shared" ref="AD161" si="341">AD160*1.08-AD160</f>
        <v>0</v>
      </c>
      <c r="AE161" s="39"/>
      <c r="AF161" s="39">
        <f t="shared" si="264"/>
        <v>0</v>
      </c>
      <c r="AG161" s="7">
        <f t="shared" si="265"/>
        <v>0</v>
      </c>
    </row>
    <row r="162" spans="1:33" ht="16.5" customHeight="1">
      <c r="A162" s="158" t="s">
        <v>133</v>
      </c>
      <c r="B162" s="101" t="s">
        <v>64</v>
      </c>
      <c r="C162" s="133">
        <f>TES!M11</f>
        <v>0</v>
      </c>
      <c r="D162" s="133"/>
      <c r="E162" s="133"/>
      <c r="F162" s="133"/>
      <c r="G162" s="133"/>
      <c r="H162" s="133"/>
      <c r="I162" s="133"/>
      <c r="J162" s="133"/>
      <c r="K162" s="133"/>
      <c r="L162" s="133"/>
      <c r="M162" s="136"/>
      <c r="N162" s="136"/>
      <c r="O162" s="133"/>
      <c r="P162" s="133"/>
      <c r="Q162" s="133"/>
      <c r="R162" s="133"/>
      <c r="S162" s="133">
        <f>0</f>
        <v>0</v>
      </c>
      <c r="T162" s="133">
        <f>0</f>
        <v>0</v>
      </c>
      <c r="U162" s="133">
        <f>0</f>
        <v>0</v>
      </c>
      <c r="V162" s="133">
        <f>0</f>
        <v>0</v>
      </c>
      <c r="W162" s="133">
        <f>0</f>
        <v>0</v>
      </c>
      <c r="X162" s="133">
        <f>0</f>
        <v>0</v>
      </c>
      <c r="Y162" s="133">
        <f>0</f>
        <v>0</v>
      </c>
      <c r="Z162" s="133">
        <f>0</f>
        <v>0</v>
      </c>
      <c r="AA162" s="133">
        <f>0</f>
        <v>0</v>
      </c>
      <c r="AB162" s="133">
        <f>0</f>
        <v>0</v>
      </c>
      <c r="AC162" s="133">
        <f>0</f>
        <v>0</v>
      </c>
      <c r="AD162" s="133">
        <f>0</f>
        <v>0</v>
      </c>
      <c r="AE162" s="39"/>
      <c r="AF162" s="39">
        <f t="shared" si="264"/>
        <v>0</v>
      </c>
      <c r="AG162" s="7">
        <f t="shared" si="265"/>
        <v>0</v>
      </c>
    </row>
    <row r="163" spans="1:33">
      <c r="A163" s="159"/>
      <c r="B163" s="96" t="s">
        <v>87</v>
      </c>
      <c r="C163" s="97">
        <f>TES!O11</f>
        <v>0</v>
      </c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137"/>
      <c r="O163" s="137"/>
      <c r="P163" s="97"/>
      <c r="Q163" s="97"/>
      <c r="R163" s="97"/>
      <c r="S163" s="97">
        <f>TES!$N11*S162</f>
        <v>0</v>
      </c>
      <c r="T163" s="97">
        <f>TES!$N11*T162</f>
        <v>0</v>
      </c>
      <c r="U163" s="97">
        <f>TES!$N11*U162</f>
        <v>0</v>
      </c>
      <c r="V163" s="97">
        <f>TES!$N11*V162</f>
        <v>0</v>
      </c>
      <c r="W163" s="97">
        <f>TES!$N11*W162</f>
        <v>0</v>
      </c>
      <c r="X163" s="97">
        <f>TES!$N11*X162</f>
        <v>0</v>
      </c>
      <c r="Y163" s="97">
        <f>TES!$N11*Y162</f>
        <v>0</v>
      </c>
      <c r="Z163" s="97">
        <f>TES!$N11*Z162</f>
        <v>0</v>
      </c>
      <c r="AA163" s="97">
        <f>TES!$N11*AA162</f>
        <v>0</v>
      </c>
      <c r="AB163" s="97">
        <f>TES!$N11*AB162</f>
        <v>0</v>
      </c>
      <c r="AC163" s="97">
        <f>TES!$N11*AC162</f>
        <v>0</v>
      </c>
      <c r="AD163" s="97">
        <f>TES!$N11*AD162</f>
        <v>0</v>
      </c>
      <c r="AE163" s="39"/>
      <c r="AF163" s="39">
        <f t="shared" si="264"/>
        <v>0</v>
      </c>
      <c r="AG163" s="7">
        <f t="shared" si="265"/>
        <v>0</v>
      </c>
    </row>
    <row r="164" spans="1:33" ht="15.75" thickBot="1">
      <c r="A164" s="160"/>
      <c r="B164" s="4" t="s">
        <v>61</v>
      </c>
      <c r="C164" s="135">
        <f>TES!P11</f>
        <v>0</v>
      </c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9"/>
      <c r="O164" s="139"/>
      <c r="P164" s="138"/>
      <c r="Q164" s="138"/>
      <c r="R164" s="135"/>
      <c r="S164" s="135">
        <f t="shared" ref="S164" si="342">S163*1.08-S163</f>
        <v>0</v>
      </c>
      <c r="T164" s="135">
        <f t="shared" ref="T164" si="343">T163*1.08-T163</f>
        <v>0</v>
      </c>
      <c r="U164" s="135">
        <f t="shared" ref="U164" si="344">U163*1.08-U163</f>
        <v>0</v>
      </c>
      <c r="V164" s="135">
        <f t="shared" ref="V164" si="345">V163*1.08-V163</f>
        <v>0</v>
      </c>
      <c r="W164" s="135">
        <f t="shared" ref="W164" si="346">W163*1.08-W163</f>
        <v>0</v>
      </c>
      <c r="X164" s="135">
        <f t="shared" ref="X164" si="347">X163*1.08-X163</f>
        <v>0</v>
      </c>
      <c r="Y164" s="135">
        <f t="shared" ref="Y164" si="348">Y163*1.08-Y163</f>
        <v>0</v>
      </c>
      <c r="Z164" s="135">
        <f t="shared" ref="Z164" si="349">Z163*1.08-Z163</f>
        <v>0</v>
      </c>
      <c r="AA164" s="135">
        <f t="shared" ref="AA164" si="350">AA163*1.08-AA163</f>
        <v>0</v>
      </c>
      <c r="AB164" s="135">
        <f t="shared" ref="AB164" si="351">AB163*1.08-AB163</f>
        <v>0</v>
      </c>
      <c r="AC164" s="135">
        <f t="shared" ref="AC164" si="352">AC163*1.08-AC163</f>
        <v>0</v>
      </c>
      <c r="AD164" s="135">
        <f t="shared" ref="AD164" si="353">AD163*1.08-AD163</f>
        <v>0</v>
      </c>
      <c r="AE164" s="39"/>
      <c r="AF164" s="39">
        <f t="shared" si="264"/>
        <v>0</v>
      </c>
      <c r="AG164" s="7">
        <f t="shared" si="265"/>
        <v>0</v>
      </c>
    </row>
    <row r="165" spans="1:33" ht="17.25" customHeight="1">
      <c r="A165" s="158" t="s">
        <v>134</v>
      </c>
      <c r="B165" s="101" t="s">
        <v>64</v>
      </c>
      <c r="C165" s="16">
        <f>TES!M12</f>
        <v>6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02"/>
      <c r="N165" s="102"/>
      <c r="O165" s="16"/>
      <c r="P165" s="62"/>
      <c r="Q165" s="16"/>
      <c r="R165" s="16"/>
      <c r="S165" s="16">
        <f>0</f>
        <v>0</v>
      </c>
      <c r="T165" s="16">
        <f>0</f>
        <v>0</v>
      </c>
      <c r="U165" s="16">
        <f>0</f>
        <v>0</v>
      </c>
      <c r="V165" s="16">
        <f>0</f>
        <v>0</v>
      </c>
      <c r="W165" s="16">
        <f>0</f>
        <v>0</v>
      </c>
      <c r="X165" s="16">
        <f>0</f>
        <v>0</v>
      </c>
      <c r="Y165" s="16">
        <f>0</f>
        <v>0</v>
      </c>
      <c r="Z165" s="16">
        <f>0</f>
        <v>0</v>
      </c>
      <c r="AA165" s="16">
        <f>0</f>
        <v>0</v>
      </c>
      <c r="AB165" s="16">
        <f>0</f>
        <v>0</v>
      </c>
      <c r="AC165" s="16">
        <f>0</f>
        <v>0</v>
      </c>
      <c r="AD165" s="16">
        <f>0</f>
        <v>0</v>
      </c>
      <c r="AE165" s="39"/>
      <c r="AF165" s="39">
        <f t="shared" si="264"/>
        <v>0</v>
      </c>
      <c r="AG165" s="7">
        <f t="shared" si="265"/>
        <v>-6</v>
      </c>
    </row>
    <row r="166" spans="1:33">
      <c r="A166" s="159"/>
      <c r="B166" s="96" t="s">
        <v>88</v>
      </c>
      <c r="C166" s="95">
        <f>TES!O12</f>
        <v>0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8"/>
      <c r="O166" s="68"/>
      <c r="P166" s="69"/>
      <c r="Q166" s="95"/>
      <c r="R166" s="69"/>
      <c r="S166" s="69">
        <f>TES!$N12*S165</f>
        <v>0</v>
      </c>
      <c r="T166" s="69">
        <f>TES!$N12*T165</f>
        <v>0</v>
      </c>
      <c r="U166" s="69">
        <f>TES!$N12*U165</f>
        <v>0</v>
      </c>
      <c r="V166" s="69">
        <f>TES!$N12*V165</f>
        <v>0</v>
      </c>
      <c r="W166" s="69">
        <f>TES!$N12*W165</f>
        <v>0</v>
      </c>
      <c r="X166" s="69">
        <f>TES!$N12*X165</f>
        <v>0</v>
      </c>
      <c r="Y166" s="69">
        <f>TES!$N12*Y165</f>
        <v>0</v>
      </c>
      <c r="Z166" s="69">
        <f>TES!$N12*Z165</f>
        <v>0</v>
      </c>
      <c r="AA166" s="69">
        <f>TES!$N12*AA165</f>
        <v>0</v>
      </c>
      <c r="AB166" s="69">
        <f>TES!$N12*AB165</f>
        <v>0</v>
      </c>
      <c r="AC166" s="69">
        <f>TES!$N12*AC165</f>
        <v>0</v>
      </c>
      <c r="AD166" s="69">
        <f>TES!$N12*AD165</f>
        <v>0</v>
      </c>
      <c r="AE166" s="39"/>
      <c r="AF166" s="39">
        <f t="shared" si="264"/>
        <v>0</v>
      </c>
      <c r="AG166" s="7">
        <f t="shared" si="265"/>
        <v>0</v>
      </c>
    </row>
    <row r="167" spans="1:33" ht="15.75" thickBot="1">
      <c r="A167" s="160"/>
      <c r="B167" s="4" t="s">
        <v>61</v>
      </c>
      <c r="C167" s="38">
        <f>TES!P12</f>
        <v>0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32"/>
      <c r="O167" s="32"/>
      <c r="P167" s="26"/>
      <c r="Q167" s="70"/>
      <c r="R167" s="18"/>
      <c r="S167" s="18">
        <f t="shared" ref="S167" si="354">S166*1.08-S166</f>
        <v>0</v>
      </c>
      <c r="T167" s="18">
        <f t="shared" ref="T167" si="355">T166*1.08-T166</f>
        <v>0</v>
      </c>
      <c r="U167" s="18">
        <f t="shared" ref="U167" si="356">U166*1.08-U166</f>
        <v>0</v>
      </c>
      <c r="V167" s="18">
        <f t="shared" ref="V167" si="357">V166*1.08-V166</f>
        <v>0</v>
      </c>
      <c r="W167" s="18">
        <f t="shared" ref="W167" si="358">W166*1.08-W166</f>
        <v>0</v>
      </c>
      <c r="X167" s="18">
        <f t="shared" ref="X167" si="359">X166*1.08-X166</f>
        <v>0</v>
      </c>
      <c r="Y167" s="18">
        <f t="shared" ref="Y167" si="360">Y166*1.08-Y166</f>
        <v>0</v>
      </c>
      <c r="Z167" s="18">
        <f t="shared" ref="Z167" si="361">Z166*1.08-Z166</f>
        <v>0</v>
      </c>
      <c r="AA167" s="18">
        <f t="shared" ref="AA167" si="362">AA166*1.08-AA166</f>
        <v>0</v>
      </c>
      <c r="AB167" s="18">
        <f t="shared" ref="AB167" si="363">AB166*1.08-AB166</f>
        <v>0</v>
      </c>
      <c r="AC167" s="18">
        <f t="shared" ref="AC167" si="364">AC166*1.08-AC166</f>
        <v>0</v>
      </c>
      <c r="AD167" s="18">
        <f t="shared" ref="AD167" si="365">AD166*1.08-AD166</f>
        <v>0</v>
      </c>
      <c r="AE167" s="39"/>
      <c r="AF167" s="39">
        <f t="shared" si="264"/>
        <v>0</v>
      </c>
      <c r="AG167" s="7">
        <f t="shared" si="265"/>
        <v>0</v>
      </c>
    </row>
    <row r="168" spans="1:33" ht="16.5" customHeight="1">
      <c r="A168" s="158" t="s">
        <v>135</v>
      </c>
      <c r="B168" s="101" t="s">
        <v>64</v>
      </c>
      <c r="C168" s="133">
        <f>TES!M13</f>
        <v>0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6"/>
      <c r="N168" s="136"/>
      <c r="O168" s="133"/>
      <c r="P168" s="133"/>
      <c r="Q168" s="133"/>
      <c r="R168" s="133"/>
      <c r="S168" s="133">
        <f>0</f>
        <v>0</v>
      </c>
      <c r="T168" s="133">
        <f>0</f>
        <v>0</v>
      </c>
      <c r="U168" s="133">
        <f>0</f>
        <v>0</v>
      </c>
      <c r="V168" s="133">
        <f>0</f>
        <v>0</v>
      </c>
      <c r="W168" s="133">
        <f>0</f>
        <v>0</v>
      </c>
      <c r="X168" s="133">
        <f>0</f>
        <v>0</v>
      </c>
      <c r="Y168" s="133">
        <f>0</f>
        <v>0</v>
      </c>
      <c r="Z168" s="133">
        <f>0</f>
        <v>0</v>
      </c>
      <c r="AA168" s="133">
        <f>0</f>
        <v>0</v>
      </c>
      <c r="AB168" s="133">
        <f>0</f>
        <v>0</v>
      </c>
      <c r="AC168" s="133">
        <f>0</f>
        <v>0</v>
      </c>
      <c r="AD168" s="133">
        <f>0</f>
        <v>0</v>
      </c>
      <c r="AE168" s="39"/>
      <c r="AF168" s="39">
        <f t="shared" si="264"/>
        <v>0</v>
      </c>
      <c r="AG168" s="7">
        <f t="shared" si="265"/>
        <v>0</v>
      </c>
    </row>
    <row r="169" spans="1:33">
      <c r="A169" s="159"/>
      <c r="B169" s="96" t="s">
        <v>89</v>
      </c>
      <c r="C169" s="97">
        <f>TES!O13</f>
        <v>0</v>
      </c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137"/>
      <c r="O169" s="137"/>
      <c r="P169" s="97"/>
      <c r="Q169" s="97"/>
      <c r="R169" s="97"/>
      <c r="S169" s="97">
        <f>TES!$N13*S168</f>
        <v>0</v>
      </c>
      <c r="T169" s="97">
        <f>TES!$N13*T168</f>
        <v>0</v>
      </c>
      <c r="U169" s="97">
        <f>TES!$N13*U168</f>
        <v>0</v>
      </c>
      <c r="V169" s="97">
        <f>TES!$N13*V168</f>
        <v>0</v>
      </c>
      <c r="W169" s="97">
        <f>TES!$N13*W168</f>
        <v>0</v>
      </c>
      <c r="X169" s="97">
        <f>TES!$N13*X168</f>
        <v>0</v>
      </c>
      <c r="Y169" s="97">
        <f>TES!$N13*Y168</f>
        <v>0</v>
      </c>
      <c r="Z169" s="97">
        <f>TES!$N13*Z168</f>
        <v>0</v>
      </c>
      <c r="AA169" s="97">
        <f>TES!$N13*AA168</f>
        <v>0</v>
      </c>
      <c r="AB169" s="97">
        <f>TES!$N13*AB168</f>
        <v>0</v>
      </c>
      <c r="AC169" s="97">
        <f>TES!$N13*AC168</f>
        <v>0</v>
      </c>
      <c r="AD169" s="97">
        <f>TES!$N13*AD168</f>
        <v>0</v>
      </c>
      <c r="AE169" s="39"/>
      <c r="AF169" s="39">
        <f t="shared" si="264"/>
        <v>0</v>
      </c>
      <c r="AG169" s="7">
        <f t="shared" si="265"/>
        <v>0</v>
      </c>
    </row>
    <row r="170" spans="1:33" ht="15.75" thickBot="1">
      <c r="A170" s="160"/>
      <c r="B170" s="4" t="s">
        <v>61</v>
      </c>
      <c r="C170" s="135">
        <f>TES!P13</f>
        <v>0</v>
      </c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9"/>
      <c r="O170" s="139"/>
      <c r="P170" s="138"/>
      <c r="Q170" s="138"/>
      <c r="R170" s="135"/>
      <c r="S170" s="135">
        <f t="shared" ref="S170" si="366">S169*1.08-S169</f>
        <v>0</v>
      </c>
      <c r="T170" s="135">
        <f t="shared" ref="T170" si="367">T169*1.08-T169</f>
        <v>0</v>
      </c>
      <c r="U170" s="135">
        <f t="shared" ref="U170" si="368">U169*1.08-U169</f>
        <v>0</v>
      </c>
      <c r="V170" s="135">
        <f t="shared" ref="V170" si="369">V169*1.08-V169</f>
        <v>0</v>
      </c>
      <c r="W170" s="135">
        <f t="shared" ref="W170" si="370">W169*1.08-W169</f>
        <v>0</v>
      </c>
      <c r="X170" s="135">
        <f t="shared" ref="X170" si="371">X169*1.08-X169</f>
        <v>0</v>
      </c>
      <c r="Y170" s="135">
        <f t="shared" ref="Y170" si="372">Y169*1.08-Y169</f>
        <v>0</v>
      </c>
      <c r="Z170" s="135">
        <f t="shared" ref="Z170" si="373">Z169*1.08-Z169</f>
        <v>0</v>
      </c>
      <c r="AA170" s="135">
        <f t="shared" ref="AA170" si="374">AA169*1.08-AA169</f>
        <v>0</v>
      </c>
      <c r="AB170" s="135">
        <f t="shared" ref="AB170" si="375">AB169*1.08-AB169</f>
        <v>0</v>
      </c>
      <c r="AC170" s="135">
        <f t="shared" ref="AC170" si="376">AC169*1.08-AC169</f>
        <v>0</v>
      </c>
      <c r="AD170" s="135">
        <f t="shared" ref="AD170" si="377">AD169*1.08-AD169</f>
        <v>0</v>
      </c>
      <c r="AE170" s="39"/>
      <c r="AF170" s="39">
        <f t="shared" si="264"/>
        <v>0</v>
      </c>
      <c r="AG170" s="7">
        <f t="shared" si="265"/>
        <v>0</v>
      </c>
    </row>
    <row r="171" spans="1:33" ht="16.5" customHeight="1">
      <c r="A171" s="158" t="s">
        <v>136</v>
      </c>
      <c r="B171" s="101" t="s">
        <v>64</v>
      </c>
      <c r="C171" s="16">
        <f>TES!M14</f>
        <v>5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02"/>
      <c r="N171" s="102"/>
      <c r="O171" s="16"/>
      <c r="P171" s="62"/>
      <c r="Q171" s="16"/>
      <c r="R171" s="16"/>
      <c r="S171" s="16">
        <f>0</f>
        <v>0</v>
      </c>
      <c r="T171" s="16">
        <f>0</f>
        <v>0</v>
      </c>
      <c r="U171" s="16">
        <f>0</f>
        <v>0</v>
      </c>
      <c r="V171" s="16">
        <f>0</f>
        <v>0</v>
      </c>
      <c r="W171" s="16">
        <f>0</f>
        <v>0</v>
      </c>
      <c r="X171" s="16">
        <f>0</f>
        <v>0</v>
      </c>
      <c r="Y171" s="16">
        <f>0</f>
        <v>0</v>
      </c>
      <c r="Z171" s="16">
        <f>0</f>
        <v>0</v>
      </c>
      <c r="AA171" s="16">
        <f>0</f>
        <v>0</v>
      </c>
      <c r="AB171" s="16">
        <f>0</f>
        <v>0</v>
      </c>
      <c r="AC171" s="16">
        <f>0</f>
        <v>0</v>
      </c>
      <c r="AD171" s="16">
        <f>0</f>
        <v>0</v>
      </c>
      <c r="AE171" s="39"/>
      <c r="AF171" s="39">
        <f t="shared" si="264"/>
        <v>0</v>
      </c>
      <c r="AG171" s="7">
        <f t="shared" si="265"/>
        <v>-5</v>
      </c>
    </row>
    <row r="172" spans="1:33">
      <c r="A172" s="159"/>
      <c r="B172" s="96" t="s">
        <v>90</v>
      </c>
      <c r="C172" s="95">
        <f>TES!O14</f>
        <v>0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8"/>
      <c r="O172" s="68"/>
      <c r="P172" s="69"/>
      <c r="Q172" s="95"/>
      <c r="R172" s="69"/>
      <c r="S172" s="69">
        <f>TES!$N121*S171</f>
        <v>0</v>
      </c>
      <c r="T172" s="69">
        <f>TES!$N121*T171</f>
        <v>0</v>
      </c>
      <c r="U172" s="69">
        <f>TES!$N121*U171</f>
        <v>0</v>
      </c>
      <c r="V172" s="69">
        <f>TES!$N121*V171</f>
        <v>0</v>
      </c>
      <c r="W172" s="69">
        <f>TES!$N121*W171</f>
        <v>0</v>
      </c>
      <c r="X172" s="69">
        <f>TES!$N121*X171</f>
        <v>0</v>
      </c>
      <c r="Y172" s="69">
        <f>TES!$N121*Y171</f>
        <v>0</v>
      </c>
      <c r="Z172" s="69">
        <f>TES!$N121*Z171</f>
        <v>0</v>
      </c>
      <c r="AA172" s="69">
        <f>TES!$N121*AA171</f>
        <v>0</v>
      </c>
      <c r="AB172" s="69">
        <f>TES!$N121*AB171</f>
        <v>0</v>
      </c>
      <c r="AC172" s="69">
        <f>TES!$N121*AC171</f>
        <v>0</v>
      </c>
      <c r="AD172" s="69">
        <f>TES!$N121*AD171</f>
        <v>0</v>
      </c>
      <c r="AE172" s="39"/>
      <c r="AF172" s="39">
        <f t="shared" si="264"/>
        <v>0</v>
      </c>
      <c r="AG172" s="7">
        <f t="shared" si="265"/>
        <v>0</v>
      </c>
    </row>
    <row r="173" spans="1:33" ht="15.75" thickBot="1">
      <c r="A173" s="160"/>
      <c r="B173" s="4" t="s">
        <v>61</v>
      </c>
      <c r="C173" s="38">
        <f>TES!P14</f>
        <v>0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32"/>
      <c r="O173" s="32"/>
      <c r="P173" s="26"/>
      <c r="Q173" s="70"/>
      <c r="R173" s="18"/>
      <c r="S173" s="18">
        <f t="shared" ref="S173" si="378">S172*1.08-S172</f>
        <v>0</v>
      </c>
      <c r="T173" s="18">
        <f t="shared" ref="T173" si="379">T172*1.08-T172</f>
        <v>0</v>
      </c>
      <c r="U173" s="18">
        <f t="shared" ref="U173" si="380">U172*1.08-U172</f>
        <v>0</v>
      </c>
      <c r="V173" s="18">
        <f t="shared" ref="V173" si="381">V172*1.08-V172</f>
        <v>0</v>
      </c>
      <c r="W173" s="18">
        <f t="shared" ref="W173" si="382">W172*1.08-W172</f>
        <v>0</v>
      </c>
      <c r="X173" s="18">
        <f t="shared" ref="X173" si="383">X172*1.08-X172</f>
        <v>0</v>
      </c>
      <c r="Y173" s="18">
        <f t="shared" ref="Y173" si="384">Y172*1.08-Y172</f>
        <v>0</v>
      </c>
      <c r="Z173" s="18">
        <f t="shared" ref="Z173" si="385">Z172*1.08-Z172</f>
        <v>0</v>
      </c>
      <c r="AA173" s="18">
        <f t="shared" ref="AA173" si="386">AA172*1.08-AA172</f>
        <v>0</v>
      </c>
      <c r="AB173" s="18">
        <f t="shared" ref="AB173" si="387">AB172*1.08-AB172</f>
        <v>0</v>
      </c>
      <c r="AC173" s="18">
        <f t="shared" ref="AC173" si="388">AC172*1.08-AC172</f>
        <v>0</v>
      </c>
      <c r="AD173" s="18">
        <f t="shared" ref="AD173" si="389">AD172*1.08-AD172</f>
        <v>0</v>
      </c>
      <c r="AE173" s="39"/>
      <c r="AF173" s="39">
        <f t="shared" si="264"/>
        <v>0</v>
      </c>
      <c r="AG173" s="7">
        <f t="shared" si="265"/>
        <v>0</v>
      </c>
    </row>
    <row r="174" spans="1:33" ht="16.5" customHeight="1">
      <c r="A174" s="158" t="s">
        <v>137</v>
      </c>
      <c r="B174" s="101" t="s">
        <v>64</v>
      </c>
      <c r="C174" s="16">
        <f>TES!M15</f>
        <v>1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02"/>
      <c r="N174" s="102"/>
      <c r="O174" s="16"/>
      <c r="P174" s="62"/>
      <c r="Q174" s="16"/>
      <c r="R174" s="16"/>
      <c r="S174" s="16">
        <f>0</f>
        <v>0</v>
      </c>
      <c r="T174" s="16">
        <f>0</f>
        <v>0</v>
      </c>
      <c r="U174" s="16">
        <f>0</f>
        <v>0</v>
      </c>
      <c r="V174" s="16">
        <f>0</f>
        <v>0</v>
      </c>
      <c r="W174" s="16">
        <f>0</f>
        <v>0</v>
      </c>
      <c r="X174" s="16">
        <f>0</f>
        <v>0</v>
      </c>
      <c r="Y174" s="16">
        <f>0</f>
        <v>0</v>
      </c>
      <c r="Z174" s="16">
        <f>0</f>
        <v>0</v>
      </c>
      <c r="AA174" s="16">
        <f>0</f>
        <v>0</v>
      </c>
      <c r="AB174" s="16">
        <f>0</f>
        <v>0</v>
      </c>
      <c r="AC174" s="16">
        <f>0</f>
        <v>0</v>
      </c>
      <c r="AD174" s="16">
        <f>0</f>
        <v>0</v>
      </c>
      <c r="AE174" s="39"/>
      <c r="AF174" s="39">
        <f t="shared" si="264"/>
        <v>0</v>
      </c>
      <c r="AG174" s="7">
        <f t="shared" si="265"/>
        <v>-1</v>
      </c>
    </row>
    <row r="175" spans="1:33">
      <c r="A175" s="159"/>
      <c r="B175" s="96" t="s">
        <v>91</v>
      </c>
      <c r="C175" s="95">
        <f>TES!O15</f>
        <v>0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8"/>
      <c r="O175" s="68"/>
      <c r="P175" s="69"/>
      <c r="Q175" s="95"/>
      <c r="R175" s="69"/>
      <c r="S175" s="69">
        <f>TES!$N15*S174</f>
        <v>0</v>
      </c>
      <c r="T175" s="69">
        <f>TES!$N15*T174</f>
        <v>0</v>
      </c>
      <c r="U175" s="69">
        <f>TES!$N15*U174</f>
        <v>0</v>
      </c>
      <c r="V175" s="69">
        <f>TES!$N15*V174</f>
        <v>0</v>
      </c>
      <c r="W175" s="69">
        <f>TES!$N15*W174</f>
        <v>0</v>
      </c>
      <c r="X175" s="69">
        <f>TES!$N15*X174</f>
        <v>0</v>
      </c>
      <c r="Y175" s="69">
        <f>TES!$N15*Y174</f>
        <v>0</v>
      </c>
      <c r="Z175" s="69">
        <f>TES!$N15*Z174</f>
        <v>0</v>
      </c>
      <c r="AA175" s="69">
        <f>TES!$N15*AA174</f>
        <v>0</v>
      </c>
      <c r="AB175" s="69">
        <f>TES!$N15*AB174</f>
        <v>0</v>
      </c>
      <c r="AC175" s="69">
        <f>TES!$N15*AC174</f>
        <v>0</v>
      </c>
      <c r="AD175" s="69">
        <f>TES!$N15*AD174</f>
        <v>0</v>
      </c>
      <c r="AE175" s="39"/>
      <c r="AF175" s="39">
        <f t="shared" si="264"/>
        <v>0</v>
      </c>
      <c r="AG175" s="7">
        <f t="shared" si="265"/>
        <v>0</v>
      </c>
    </row>
    <row r="176" spans="1:33" ht="15.75" thickBot="1">
      <c r="A176" s="160"/>
      <c r="B176" s="4" t="s">
        <v>61</v>
      </c>
      <c r="C176" s="38">
        <f>TES!P15</f>
        <v>0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32"/>
      <c r="O176" s="32"/>
      <c r="P176" s="26"/>
      <c r="Q176" s="70"/>
      <c r="R176" s="18"/>
      <c r="S176" s="18">
        <f t="shared" ref="S176" si="390">S175*1.08-S175</f>
        <v>0</v>
      </c>
      <c r="T176" s="18">
        <f t="shared" ref="T176" si="391">T175*1.08-T175</f>
        <v>0</v>
      </c>
      <c r="U176" s="18">
        <f t="shared" ref="U176" si="392">U175*1.08-U175</f>
        <v>0</v>
      </c>
      <c r="V176" s="18">
        <f t="shared" ref="V176" si="393">V175*1.08-V175</f>
        <v>0</v>
      </c>
      <c r="W176" s="18">
        <f t="shared" ref="W176" si="394">W175*1.08-W175</f>
        <v>0</v>
      </c>
      <c r="X176" s="18">
        <f t="shared" ref="X176" si="395">X175*1.08-X175</f>
        <v>0</v>
      </c>
      <c r="Y176" s="18">
        <f t="shared" ref="Y176" si="396">Y175*1.08-Y175</f>
        <v>0</v>
      </c>
      <c r="Z176" s="18">
        <f t="shared" ref="Z176" si="397">Z175*1.08-Z175</f>
        <v>0</v>
      </c>
      <c r="AA176" s="18">
        <f t="shared" ref="AA176" si="398">AA175*1.08-AA175</f>
        <v>0</v>
      </c>
      <c r="AB176" s="18">
        <f t="shared" ref="AB176" si="399">AB175*1.08-AB175</f>
        <v>0</v>
      </c>
      <c r="AC176" s="18">
        <f t="shared" ref="AC176" si="400">AC175*1.08-AC175</f>
        <v>0</v>
      </c>
      <c r="AD176" s="18">
        <f t="shared" ref="AD176" si="401">AD175*1.08-AD175</f>
        <v>0</v>
      </c>
      <c r="AE176" s="39"/>
      <c r="AF176" s="39">
        <f t="shared" si="264"/>
        <v>0</v>
      </c>
      <c r="AG176" s="7">
        <f t="shared" si="265"/>
        <v>0</v>
      </c>
    </row>
    <row r="177" spans="1:33" ht="15.75" customHeight="1">
      <c r="A177" s="158" t="s">
        <v>138</v>
      </c>
      <c r="B177" s="101" t="s">
        <v>64</v>
      </c>
      <c r="C177" s="16">
        <f>TES!M16</f>
        <v>5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02"/>
      <c r="N177" s="102"/>
      <c r="O177" s="16"/>
      <c r="P177" s="62"/>
      <c r="Q177" s="16"/>
      <c r="R177" s="16"/>
      <c r="S177" s="16">
        <f>0</f>
        <v>0</v>
      </c>
      <c r="T177" s="16">
        <f>0</f>
        <v>0</v>
      </c>
      <c r="U177" s="16">
        <f>0</f>
        <v>0</v>
      </c>
      <c r="V177" s="16">
        <f>0</f>
        <v>0</v>
      </c>
      <c r="W177" s="16">
        <f>0</f>
        <v>0</v>
      </c>
      <c r="X177" s="16">
        <f>0</f>
        <v>0</v>
      </c>
      <c r="Y177" s="16">
        <f>0</f>
        <v>0</v>
      </c>
      <c r="Z177" s="16">
        <f>0</f>
        <v>0</v>
      </c>
      <c r="AA177" s="16">
        <f>0</f>
        <v>0</v>
      </c>
      <c r="AB177" s="16">
        <f>0</f>
        <v>0</v>
      </c>
      <c r="AC177" s="16">
        <f>0</f>
        <v>0</v>
      </c>
      <c r="AD177" s="16">
        <f>0</f>
        <v>0</v>
      </c>
      <c r="AE177" s="39"/>
      <c r="AF177" s="39">
        <f t="shared" si="264"/>
        <v>0</v>
      </c>
      <c r="AG177" s="7">
        <f t="shared" si="265"/>
        <v>-5</v>
      </c>
    </row>
    <row r="178" spans="1:33">
      <c r="A178" s="159"/>
      <c r="B178" s="96" t="s">
        <v>92</v>
      </c>
      <c r="C178" s="95">
        <f>TES!O144</f>
        <v>0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8"/>
      <c r="O178" s="68"/>
      <c r="P178" s="69"/>
      <c r="Q178" s="95"/>
      <c r="R178" s="69"/>
      <c r="S178" s="69">
        <f>TES!$N16*S177</f>
        <v>0</v>
      </c>
      <c r="T178" s="69">
        <f>TES!$N16*T177</f>
        <v>0</v>
      </c>
      <c r="U178" s="69">
        <f>TES!$N16*U177</f>
        <v>0</v>
      </c>
      <c r="V178" s="69">
        <f>TES!$N16*V177</f>
        <v>0</v>
      </c>
      <c r="W178" s="69">
        <f>TES!$N16*W177</f>
        <v>0</v>
      </c>
      <c r="X178" s="69">
        <f>TES!$N16*X177</f>
        <v>0</v>
      </c>
      <c r="Y178" s="69">
        <f>TES!$N16*Y177</f>
        <v>0</v>
      </c>
      <c r="Z178" s="69">
        <f>TES!$N16*Z177</f>
        <v>0</v>
      </c>
      <c r="AA178" s="69">
        <f>TES!$N16*AA177</f>
        <v>0</v>
      </c>
      <c r="AB178" s="69">
        <f>TES!$N16*AB177</f>
        <v>0</v>
      </c>
      <c r="AC178" s="69">
        <f>TES!$N16*AC177</f>
        <v>0</v>
      </c>
      <c r="AD178" s="69">
        <f>TES!$N16*AD177</f>
        <v>0</v>
      </c>
      <c r="AE178" s="39"/>
      <c r="AF178" s="39">
        <f t="shared" si="264"/>
        <v>0</v>
      </c>
      <c r="AG178" s="7">
        <f t="shared" si="265"/>
        <v>0</v>
      </c>
    </row>
    <row r="179" spans="1:33" ht="15.75" thickBot="1">
      <c r="A179" s="160"/>
      <c r="B179" s="4" t="s">
        <v>61</v>
      </c>
      <c r="C179" s="38">
        <f>TES!P16</f>
        <v>0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32"/>
      <c r="O179" s="32"/>
      <c r="P179" s="26"/>
      <c r="Q179" s="70"/>
      <c r="R179" s="18"/>
      <c r="S179" s="18">
        <f t="shared" ref="S179" si="402">S178*1.08-S178</f>
        <v>0</v>
      </c>
      <c r="T179" s="18">
        <f t="shared" ref="T179" si="403">T178*1.08-T178</f>
        <v>0</v>
      </c>
      <c r="U179" s="18">
        <f t="shared" ref="U179" si="404">U178*1.08-U178</f>
        <v>0</v>
      </c>
      <c r="V179" s="18">
        <f t="shared" ref="V179" si="405">V178*1.08-V178</f>
        <v>0</v>
      </c>
      <c r="W179" s="18">
        <f t="shared" ref="W179" si="406">W178*1.08-W178</f>
        <v>0</v>
      </c>
      <c r="X179" s="18">
        <f t="shared" ref="X179" si="407">X178*1.08-X178</f>
        <v>0</v>
      </c>
      <c r="Y179" s="18">
        <f t="shared" ref="Y179" si="408">Y178*1.08-Y178</f>
        <v>0</v>
      </c>
      <c r="Z179" s="18">
        <f t="shared" ref="Z179" si="409">Z178*1.08-Z178</f>
        <v>0</v>
      </c>
      <c r="AA179" s="18">
        <f t="shared" ref="AA179" si="410">AA178*1.08-AA178</f>
        <v>0</v>
      </c>
      <c r="AB179" s="18">
        <f t="shared" ref="AB179" si="411">AB178*1.08-AB178</f>
        <v>0</v>
      </c>
      <c r="AC179" s="18">
        <f t="shared" ref="AC179" si="412">AC178*1.08-AC178</f>
        <v>0</v>
      </c>
      <c r="AD179" s="18">
        <f t="shared" ref="AD179" si="413">AD178*1.08-AD178</f>
        <v>0</v>
      </c>
      <c r="AE179" s="39"/>
      <c r="AF179" s="39">
        <f t="shared" si="264"/>
        <v>0</v>
      </c>
      <c r="AG179" s="7">
        <f t="shared" si="265"/>
        <v>0</v>
      </c>
    </row>
    <row r="180" spans="1:33" ht="15" customHeight="1">
      <c r="A180" s="158" t="s">
        <v>139</v>
      </c>
      <c r="B180" s="101" t="s">
        <v>64</v>
      </c>
      <c r="C180" s="133">
        <f>TES!M17</f>
        <v>0</v>
      </c>
      <c r="D180" s="133"/>
      <c r="E180" s="133"/>
      <c r="F180" s="133"/>
      <c r="G180" s="133"/>
      <c r="H180" s="133"/>
      <c r="I180" s="133"/>
      <c r="J180" s="133"/>
      <c r="K180" s="133"/>
      <c r="L180" s="133"/>
      <c r="M180" s="136"/>
      <c r="N180" s="136"/>
      <c r="O180" s="133"/>
      <c r="P180" s="133"/>
      <c r="Q180" s="133"/>
      <c r="R180" s="133"/>
      <c r="S180" s="133">
        <f>0</f>
        <v>0</v>
      </c>
      <c r="T180" s="133">
        <f>0</f>
        <v>0</v>
      </c>
      <c r="U180" s="133">
        <f>0</f>
        <v>0</v>
      </c>
      <c r="V180" s="133">
        <f>0</f>
        <v>0</v>
      </c>
      <c r="W180" s="133">
        <f>0</f>
        <v>0</v>
      </c>
      <c r="X180" s="133">
        <f>0</f>
        <v>0</v>
      </c>
      <c r="Y180" s="133">
        <f>0</f>
        <v>0</v>
      </c>
      <c r="Z180" s="133">
        <f>0</f>
        <v>0</v>
      </c>
      <c r="AA180" s="133">
        <f>0</f>
        <v>0</v>
      </c>
      <c r="AB180" s="133">
        <f>0</f>
        <v>0</v>
      </c>
      <c r="AC180" s="133">
        <f>0</f>
        <v>0</v>
      </c>
      <c r="AD180" s="133">
        <f>0</f>
        <v>0</v>
      </c>
      <c r="AE180" s="39"/>
      <c r="AF180" s="39">
        <f t="shared" si="264"/>
        <v>0</v>
      </c>
      <c r="AG180" s="7">
        <f t="shared" si="265"/>
        <v>0</v>
      </c>
    </row>
    <row r="181" spans="1:33">
      <c r="A181" s="159"/>
      <c r="B181" s="96" t="s">
        <v>93</v>
      </c>
      <c r="C181" s="97">
        <f>TES!O17</f>
        <v>0</v>
      </c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137"/>
      <c r="O181" s="137"/>
      <c r="P181" s="97"/>
      <c r="Q181" s="97"/>
      <c r="R181" s="97"/>
      <c r="S181" s="97">
        <f>TES!$N17*S180</f>
        <v>0</v>
      </c>
      <c r="T181" s="97">
        <f>TES!$N17*T180</f>
        <v>0</v>
      </c>
      <c r="U181" s="97">
        <f>TES!$N17*U180</f>
        <v>0</v>
      </c>
      <c r="V181" s="97">
        <f>TES!$N17*V180</f>
        <v>0</v>
      </c>
      <c r="W181" s="97">
        <f>TES!$N17*W180</f>
        <v>0</v>
      </c>
      <c r="X181" s="97">
        <f>TES!$N17*X180</f>
        <v>0</v>
      </c>
      <c r="Y181" s="97">
        <f>TES!$N17*Y180</f>
        <v>0</v>
      </c>
      <c r="Z181" s="97">
        <f>TES!$N17*Z180</f>
        <v>0</v>
      </c>
      <c r="AA181" s="97">
        <f>TES!$N17*AA180</f>
        <v>0</v>
      </c>
      <c r="AB181" s="97">
        <f>TES!$N17*AB180</f>
        <v>0</v>
      </c>
      <c r="AC181" s="97">
        <f>TES!$N17*AC180</f>
        <v>0</v>
      </c>
      <c r="AD181" s="97">
        <f>TES!$N17*AD180</f>
        <v>0</v>
      </c>
      <c r="AE181" s="39"/>
      <c r="AF181" s="39">
        <f t="shared" si="264"/>
        <v>0</v>
      </c>
      <c r="AG181" s="7">
        <f t="shared" si="265"/>
        <v>0</v>
      </c>
    </row>
    <row r="182" spans="1:33" ht="15.75" thickBot="1">
      <c r="A182" s="160"/>
      <c r="B182" s="4" t="s">
        <v>61</v>
      </c>
      <c r="C182" s="135">
        <f>TES!P17</f>
        <v>0</v>
      </c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9"/>
      <c r="O182" s="139"/>
      <c r="P182" s="138"/>
      <c r="Q182" s="138"/>
      <c r="R182" s="135"/>
      <c r="S182" s="135">
        <f t="shared" ref="S182" si="414">S181*1.08-S181</f>
        <v>0</v>
      </c>
      <c r="T182" s="135">
        <f t="shared" ref="T182" si="415">T181*1.08-T181</f>
        <v>0</v>
      </c>
      <c r="U182" s="135">
        <f t="shared" ref="U182" si="416">U181*1.08-U181</f>
        <v>0</v>
      </c>
      <c r="V182" s="135">
        <f t="shared" ref="V182" si="417">V181*1.08-V181</f>
        <v>0</v>
      </c>
      <c r="W182" s="135">
        <f t="shared" ref="W182" si="418">W181*1.08-W181</f>
        <v>0</v>
      </c>
      <c r="X182" s="135">
        <f t="shared" ref="X182" si="419">X181*1.08-X181</f>
        <v>0</v>
      </c>
      <c r="Y182" s="135">
        <f t="shared" ref="Y182" si="420">Y181*1.08-Y181</f>
        <v>0</v>
      </c>
      <c r="Z182" s="135">
        <f t="shared" ref="Z182" si="421">Z181*1.08-Z181</f>
        <v>0</v>
      </c>
      <c r="AA182" s="135">
        <f t="shared" ref="AA182" si="422">AA181*1.08-AA181</f>
        <v>0</v>
      </c>
      <c r="AB182" s="135">
        <f t="shared" ref="AB182" si="423">AB181*1.08-AB181</f>
        <v>0</v>
      </c>
      <c r="AC182" s="135">
        <f t="shared" ref="AC182" si="424">AC181*1.08-AC181</f>
        <v>0</v>
      </c>
      <c r="AD182" s="135">
        <f t="shared" ref="AD182" si="425">AD181*1.08-AD181</f>
        <v>0</v>
      </c>
      <c r="AE182" s="39"/>
      <c r="AF182" s="39">
        <f t="shared" si="264"/>
        <v>0</v>
      </c>
      <c r="AG182" s="7">
        <f t="shared" si="265"/>
        <v>0</v>
      </c>
    </row>
    <row r="183" spans="1:33" ht="17.25" customHeight="1">
      <c r="A183" s="158" t="s">
        <v>140</v>
      </c>
      <c r="B183" s="101" t="s">
        <v>64</v>
      </c>
      <c r="C183" s="16">
        <f>TES!M18</f>
        <v>1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02"/>
      <c r="N183" s="102"/>
      <c r="O183" s="16"/>
      <c r="P183" s="62"/>
      <c r="Q183" s="16"/>
      <c r="R183" s="16"/>
      <c r="S183" s="16">
        <f>0</f>
        <v>0</v>
      </c>
      <c r="T183" s="16">
        <f>0</f>
        <v>0</v>
      </c>
      <c r="U183" s="16">
        <f>0</f>
        <v>0</v>
      </c>
      <c r="V183" s="16">
        <f>0</f>
        <v>0</v>
      </c>
      <c r="W183" s="16">
        <f>0</f>
        <v>0</v>
      </c>
      <c r="X183" s="16">
        <f>0</f>
        <v>0</v>
      </c>
      <c r="Y183" s="16">
        <f>0</f>
        <v>0</v>
      </c>
      <c r="Z183" s="16">
        <f>0</f>
        <v>0</v>
      </c>
      <c r="AA183" s="16">
        <f>0</f>
        <v>0</v>
      </c>
      <c r="AB183" s="16">
        <f>0</f>
        <v>0</v>
      </c>
      <c r="AC183" s="16">
        <f>0</f>
        <v>0</v>
      </c>
      <c r="AD183" s="16">
        <f>0</f>
        <v>0</v>
      </c>
      <c r="AE183" s="39"/>
      <c r="AF183" s="39">
        <f t="shared" si="264"/>
        <v>0</v>
      </c>
      <c r="AG183" s="7">
        <f t="shared" si="265"/>
        <v>-1</v>
      </c>
    </row>
    <row r="184" spans="1:33">
      <c r="A184" s="159"/>
      <c r="B184" s="96" t="s">
        <v>94</v>
      </c>
      <c r="C184" s="95">
        <f>TES!O18</f>
        <v>0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8"/>
      <c r="O184" s="68"/>
      <c r="P184" s="69"/>
      <c r="Q184" s="95"/>
      <c r="R184" s="69"/>
      <c r="S184" s="69">
        <f>TES!$N18*S183</f>
        <v>0</v>
      </c>
      <c r="T184" s="69">
        <f>TES!$N18*T183</f>
        <v>0</v>
      </c>
      <c r="U184" s="69">
        <f>TES!$N18*U183</f>
        <v>0</v>
      </c>
      <c r="V184" s="69">
        <f>TES!$N18*V183</f>
        <v>0</v>
      </c>
      <c r="W184" s="69">
        <f>TES!$N18*W183</f>
        <v>0</v>
      </c>
      <c r="X184" s="69">
        <f>TES!$N18*X183</f>
        <v>0</v>
      </c>
      <c r="Y184" s="69">
        <f>TES!$N18*Y183</f>
        <v>0</v>
      </c>
      <c r="Z184" s="69">
        <f>TES!$N18*Z183</f>
        <v>0</v>
      </c>
      <c r="AA184" s="69">
        <f>TES!$N18*AA183</f>
        <v>0</v>
      </c>
      <c r="AB184" s="69">
        <f>TES!$N18*AB183</f>
        <v>0</v>
      </c>
      <c r="AC184" s="69">
        <f>TES!$N18*AC183</f>
        <v>0</v>
      </c>
      <c r="AD184" s="69">
        <f>TES!$N18*AD183</f>
        <v>0</v>
      </c>
      <c r="AE184" s="39"/>
      <c r="AF184" s="39">
        <f t="shared" si="264"/>
        <v>0</v>
      </c>
      <c r="AG184" s="7">
        <f t="shared" si="265"/>
        <v>0</v>
      </c>
    </row>
    <row r="185" spans="1:33" ht="15.75" thickBot="1">
      <c r="A185" s="160"/>
      <c r="B185" s="4" t="s">
        <v>61</v>
      </c>
      <c r="C185" s="38">
        <f>TES!P18</f>
        <v>0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32"/>
      <c r="O185" s="32"/>
      <c r="P185" s="26"/>
      <c r="Q185" s="70"/>
      <c r="R185" s="18"/>
      <c r="S185" s="18">
        <f t="shared" ref="S185" si="426">S184*1.08-S184</f>
        <v>0</v>
      </c>
      <c r="T185" s="18">
        <f t="shared" ref="T185" si="427">T184*1.08-T184</f>
        <v>0</v>
      </c>
      <c r="U185" s="18">
        <f t="shared" ref="U185" si="428">U184*1.08-U184</f>
        <v>0</v>
      </c>
      <c r="V185" s="18">
        <f t="shared" ref="V185" si="429">V184*1.08-V184</f>
        <v>0</v>
      </c>
      <c r="W185" s="18">
        <f t="shared" ref="W185" si="430">W184*1.08-W184</f>
        <v>0</v>
      </c>
      <c r="X185" s="18">
        <f t="shared" ref="X185" si="431">X184*1.08-X184</f>
        <v>0</v>
      </c>
      <c r="Y185" s="18">
        <f t="shared" ref="Y185" si="432">Y184*1.08-Y184</f>
        <v>0</v>
      </c>
      <c r="Z185" s="18">
        <f t="shared" ref="Z185" si="433">Z184*1.08-Z184</f>
        <v>0</v>
      </c>
      <c r="AA185" s="18">
        <f t="shared" ref="AA185" si="434">AA184*1.08-AA184</f>
        <v>0</v>
      </c>
      <c r="AB185" s="18">
        <f t="shared" ref="AB185" si="435">AB184*1.08-AB184</f>
        <v>0</v>
      </c>
      <c r="AC185" s="18">
        <f t="shared" ref="AC185" si="436">AC184*1.08-AC184</f>
        <v>0</v>
      </c>
      <c r="AD185" s="18">
        <f t="shared" ref="AD185" si="437">AD184*1.08-AD184</f>
        <v>0</v>
      </c>
      <c r="AE185" s="39"/>
      <c r="AF185" s="39">
        <f t="shared" si="264"/>
        <v>0</v>
      </c>
      <c r="AG185" s="7">
        <f t="shared" si="265"/>
        <v>0</v>
      </c>
    </row>
    <row r="186" spans="1:33" ht="19.5" customHeight="1">
      <c r="A186" s="158" t="s">
        <v>141</v>
      </c>
      <c r="B186" s="101" t="s">
        <v>64</v>
      </c>
      <c r="C186" s="133">
        <f>TES!M19</f>
        <v>0</v>
      </c>
      <c r="D186" s="133"/>
      <c r="E186" s="133"/>
      <c r="F186" s="133"/>
      <c r="G186" s="133"/>
      <c r="H186" s="133"/>
      <c r="I186" s="133"/>
      <c r="J186" s="133"/>
      <c r="K186" s="133"/>
      <c r="L186" s="133"/>
      <c r="M186" s="136"/>
      <c r="N186" s="136"/>
      <c r="O186" s="133"/>
      <c r="P186" s="133"/>
      <c r="Q186" s="133"/>
      <c r="R186" s="133"/>
      <c r="S186" s="133">
        <f>0</f>
        <v>0</v>
      </c>
      <c r="T186" s="133">
        <f>0</f>
        <v>0</v>
      </c>
      <c r="U186" s="133">
        <f>0</f>
        <v>0</v>
      </c>
      <c r="V186" s="133">
        <f>0</f>
        <v>0</v>
      </c>
      <c r="W186" s="133">
        <f>0</f>
        <v>0</v>
      </c>
      <c r="X186" s="133">
        <f>0</f>
        <v>0</v>
      </c>
      <c r="Y186" s="133">
        <f>0</f>
        <v>0</v>
      </c>
      <c r="Z186" s="133">
        <f>0</f>
        <v>0</v>
      </c>
      <c r="AA186" s="133">
        <f>0</f>
        <v>0</v>
      </c>
      <c r="AB186" s="133">
        <f>0</f>
        <v>0</v>
      </c>
      <c r="AC186" s="133">
        <f>0</f>
        <v>0</v>
      </c>
      <c r="AD186" s="133">
        <f>0</f>
        <v>0</v>
      </c>
      <c r="AE186" s="39"/>
      <c r="AF186" s="39">
        <f t="shared" si="264"/>
        <v>0</v>
      </c>
      <c r="AG186" s="7">
        <f t="shared" si="265"/>
        <v>0</v>
      </c>
    </row>
    <row r="187" spans="1:33">
      <c r="A187" s="159"/>
      <c r="B187" s="96" t="s">
        <v>95</v>
      </c>
      <c r="C187" s="97">
        <f>TES!O19</f>
        <v>0</v>
      </c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137"/>
      <c r="O187" s="137"/>
      <c r="P187" s="97"/>
      <c r="Q187" s="97"/>
      <c r="R187" s="97"/>
      <c r="S187" s="97">
        <f>TES!$N19*S186</f>
        <v>0</v>
      </c>
      <c r="T187" s="97">
        <f>TES!$N19*T186</f>
        <v>0</v>
      </c>
      <c r="U187" s="97">
        <f>TES!$N19*U186</f>
        <v>0</v>
      </c>
      <c r="V187" s="97">
        <f>TES!$N19*V186</f>
        <v>0</v>
      </c>
      <c r="W187" s="97">
        <f>TES!$N19*W186</f>
        <v>0</v>
      </c>
      <c r="X187" s="97">
        <f>TES!$N19*X186</f>
        <v>0</v>
      </c>
      <c r="Y187" s="97">
        <f>TES!$N19*Y186</f>
        <v>0</v>
      </c>
      <c r="Z187" s="97">
        <f>TES!$N19*Z186</f>
        <v>0</v>
      </c>
      <c r="AA187" s="97">
        <f>TES!$N19*AA186</f>
        <v>0</v>
      </c>
      <c r="AB187" s="97">
        <f>TES!$N19*AB186</f>
        <v>0</v>
      </c>
      <c r="AC187" s="97">
        <f>TES!$N19*AC186</f>
        <v>0</v>
      </c>
      <c r="AD187" s="97">
        <f>TES!$N19*AD186</f>
        <v>0</v>
      </c>
      <c r="AE187" s="39"/>
      <c r="AF187" s="39">
        <f t="shared" si="264"/>
        <v>0</v>
      </c>
      <c r="AG187" s="7">
        <f t="shared" si="265"/>
        <v>0</v>
      </c>
    </row>
    <row r="188" spans="1:33" ht="15.75" thickBot="1">
      <c r="A188" s="160"/>
      <c r="B188" s="4" t="s">
        <v>61</v>
      </c>
      <c r="C188" s="135">
        <f>TES!P19</f>
        <v>0</v>
      </c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9"/>
      <c r="O188" s="139"/>
      <c r="P188" s="138"/>
      <c r="Q188" s="138"/>
      <c r="R188" s="135"/>
      <c r="S188" s="135">
        <f t="shared" ref="S188" si="438">S187*1.08-S187</f>
        <v>0</v>
      </c>
      <c r="T188" s="135">
        <f t="shared" ref="T188" si="439">T187*1.08-T187</f>
        <v>0</v>
      </c>
      <c r="U188" s="135">
        <f t="shared" ref="U188" si="440">U187*1.08-U187</f>
        <v>0</v>
      </c>
      <c r="V188" s="135">
        <f t="shared" ref="V188" si="441">V187*1.08-V187</f>
        <v>0</v>
      </c>
      <c r="W188" s="135">
        <f t="shared" ref="W188" si="442">W187*1.08-W187</f>
        <v>0</v>
      </c>
      <c r="X188" s="135">
        <f t="shared" ref="X188" si="443">X187*1.08-X187</f>
        <v>0</v>
      </c>
      <c r="Y188" s="135">
        <f t="shared" ref="Y188" si="444">Y187*1.08-Y187</f>
        <v>0</v>
      </c>
      <c r="Z188" s="135">
        <f t="shared" ref="Z188" si="445">Z187*1.08-Z187</f>
        <v>0</v>
      </c>
      <c r="AA188" s="135">
        <f t="shared" ref="AA188" si="446">AA187*1.08-AA187</f>
        <v>0</v>
      </c>
      <c r="AB188" s="135">
        <f t="shared" ref="AB188" si="447">AB187*1.08-AB187</f>
        <v>0</v>
      </c>
      <c r="AC188" s="135">
        <f t="shared" ref="AC188" si="448">AC187*1.08-AC187</f>
        <v>0</v>
      </c>
      <c r="AD188" s="135">
        <f t="shared" ref="AD188" si="449">AD187*1.08-AD187</f>
        <v>0</v>
      </c>
      <c r="AE188" s="39"/>
      <c r="AF188" s="39">
        <f t="shared" si="264"/>
        <v>0</v>
      </c>
      <c r="AG188" s="7">
        <f t="shared" si="265"/>
        <v>0</v>
      </c>
    </row>
    <row r="189" spans="1:33" ht="17.25" customHeight="1">
      <c r="A189" s="158" t="s">
        <v>142</v>
      </c>
      <c r="B189" s="101" t="s">
        <v>64</v>
      </c>
      <c r="C189" s="133">
        <f>TES!M20</f>
        <v>0</v>
      </c>
      <c r="D189" s="133"/>
      <c r="E189" s="133"/>
      <c r="F189" s="133"/>
      <c r="G189" s="133"/>
      <c r="H189" s="133"/>
      <c r="I189" s="133"/>
      <c r="J189" s="133"/>
      <c r="K189" s="133"/>
      <c r="L189" s="133"/>
      <c r="M189" s="136"/>
      <c r="N189" s="136"/>
      <c r="O189" s="133"/>
      <c r="P189" s="133"/>
      <c r="Q189" s="133"/>
      <c r="R189" s="133"/>
      <c r="S189" s="133">
        <f>0</f>
        <v>0</v>
      </c>
      <c r="T189" s="133">
        <f>0</f>
        <v>0</v>
      </c>
      <c r="U189" s="133">
        <f>0</f>
        <v>0</v>
      </c>
      <c r="V189" s="133">
        <f>0</f>
        <v>0</v>
      </c>
      <c r="W189" s="133">
        <f>0</f>
        <v>0</v>
      </c>
      <c r="X189" s="133">
        <f>0</f>
        <v>0</v>
      </c>
      <c r="Y189" s="133">
        <f>0</f>
        <v>0</v>
      </c>
      <c r="Z189" s="133">
        <f>0</f>
        <v>0</v>
      </c>
      <c r="AA189" s="133">
        <f>0</f>
        <v>0</v>
      </c>
      <c r="AB189" s="133">
        <f>0</f>
        <v>0</v>
      </c>
      <c r="AC189" s="133">
        <f>0</f>
        <v>0</v>
      </c>
      <c r="AD189" s="133">
        <f>0</f>
        <v>0</v>
      </c>
      <c r="AE189" s="39"/>
      <c r="AF189" s="39">
        <f t="shared" si="264"/>
        <v>0</v>
      </c>
      <c r="AG189" s="7">
        <f t="shared" si="265"/>
        <v>0</v>
      </c>
    </row>
    <row r="190" spans="1:33">
      <c r="A190" s="159"/>
      <c r="B190" s="96" t="s">
        <v>96</v>
      </c>
      <c r="C190" s="97">
        <f>TES!O20</f>
        <v>0</v>
      </c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137"/>
      <c r="O190" s="137"/>
      <c r="P190" s="97"/>
      <c r="Q190" s="97"/>
      <c r="R190" s="97"/>
      <c r="S190" s="97">
        <f>TES!$N20*S189</f>
        <v>0</v>
      </c>
      <c r="T190" s="97">
        <f>TES!$N20*T189</f>
        <v>0</v>
      </c>
      <c r="U190" s="97">
        <f>TES!$N20*U189</f>
        <v>0</v>
      </c>
      <c r="V190" s="97">
        <f>TES!$N20*V189</f>
        <v>0</v>
      </c>
      <c r="W190" s="97">
        <f>TES!$N20*W189</f>
        <v>0</v>
      </c>
      <c r="X190" s="97">
        <f>TES!$N20*X189</f>
        <v>0</v>
      </c>
      <c r="Y190" s="97">
        <f>TES!$N20*Y189</f>
        <v>0</v>
      </c>
      <c r="Z190" s="97">
        <f>TES!$N20*Z189</f>
        <v>0</v>
      </c>
      <c r="AA190" s="97">
        <f>TES!$N20*AA189</f>
        <v>0</v>
      </c>
      <c r="AB190" s="97">
        <f>TES!$N20*AB189</f>
        <v>0</v>
      </c>
      <c r="AC190" s="97">
        <f>TES!$N20*AC189</f>
        <v>0</v>
      </c>
      <c r="AD190" s="97">
        <f>TES!$N20*AD189</f>
        <v>0</v>
      </c>
      <c r="AE190" s="39"/>
      <c r="AF190" s="39">
        <f t="shared" si="264"/>
        <v>0</v>
      </c>
      <c r="AG190" s="7">
        <f t="shared" si="265"/>
        <v>0</v>
      </c>
    </row>
    <row r="191" spans="1:33" ht="15.75" thickBot="1">
      <c r="A191" s="160"/>
      <c r="B191" s="4" t="s">
        <v>61</v>
      </c>
      <c r="C191" s="135">
        <f>TES!P20</f>
        <v>0</v>
      </c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9"/>
      <c r="O191" s="139"/>
      <c r="P191" s="138"/>
      <c r="Q191" s="138"/>
      <c r="R191" s="135"/>
      <c r="S191" s="135">
        <f t="shared" ref="S191" si="450">S190*1.08-S190</f>
        <v>0</v>
      </c>
      <c r="T191" s="135">
        <f t="shared" ref="T191" si="451">T190*1.08-T190</f>
        <v>0</v>
      </c>
      <c r="U191" s="135">
        <f t="shared" ref="U191" si="452">U190*1.08-U190</f>
        <v>0</v>
      </c>
      <c r="V191" s="135">
        <f t="shared" ref="V191" si="453">V190*1.08-V190</f>
        <v>0</v>
      </c>
      <c r="W191" s="135">
        <f t="shared" ref="W191" si="454">W190*1.08-W190</f>
        <v>0</v>
      </c>
      <c r="X191" s="135">
        <f t="shared" ref="X191" si="455">X190*1.08-X190</f>
        <v>0</v>
      </c>
      <c r="Y191" s="135">
        <f t="shared" ref="Y191" si="456">Y190*1.08-Y190</f>
        <v>0</v>
      </c>
      <c r="Z191" s="135">
        <f t="shared" ref="Z191" si="457">Z190*1.08-Z190</f>
        <v>0</v>
      </c>
      <c r="AA191" s="135">
        <f t="shared" ref="AA191" si="458">AA190*1.08-AA190</f>
        <v>0</v>
      </c>
      <c r="AB191" s="135">
        <f t="shared" ref="AB191" si="459">AB190*1.08-AB190</f>
        <v>0</v>
      </c>
      <c r="AC191" s="135">
        <f t="shared" ref="AC191" si="460">AC190*1.08-AC190</f>
        <v>0</v>
      </c>
      <c r="AD191" s="135">
        <f t="shared" ref="AD191" si="461">AD190*1.08-AD190</f>
        <v>0</v>
      </c>
      <c r="AE191" s="39"/>
      <c r="AF191" s="39">
        <f t="shared" si="264"/>
        <v>0</v>
      </c>
      <c r="AG191" s="7">
        <f t="shared" si="265"/>
        <v>0</v>
      </c>
    </row>
    <row r="192" spans="1:33" ht="15.75" customHeight="1">
      <c r="A192" s="158" t="s">
        <v>143</v>
      </c>
      <c r="B192" s="101" t="s">
        <v>64</v>
      </c>
      <c r="C192" s="133">
        <f>TES!M21</f>
        <v>0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6"/>
      <c r="N192" s="136"/>
      <c r="O192" s="133"/>
      <c r="P192" s="133"/>
      <c r="Q192" s="133"/>
      <c r="R192" s="133"/>
      <c r="S192" s="133">
        <f>0</f>
        <v>0</v>
      </c>
      <c r="T192" s="133">
        <f>0</f>
        <v>0</v>
      </c>
      <c r="U192" s="133">
        <f>0</f>
        <v>0</v>
      </c>
      <c r="V192" s="133">
        <f>0</f>
        <v>0</v>
      </c>
      <c r="W192" s="133">
        <f>0</f>
        <v>0</v>
      </c>
      <c r="X192" s="133">
        <f>0</f>
        <v>0</v>
      </c>
      <c r="Y192" s="133">
        <f>0</f>
        <v>0</v>
      </c>
      <c r="Z192" s="133">
        <f>0</f>
        <v>0</v>
      </c>
      <c r="AA192" s="133">
        <f>0</f>
        <v>0</v>
      </c>
      <c r="AB192" s="133">
        <f>0</f>
        <v>0</v>
      </c>
      <c r="AC192" s="133">
        <f>0</f>
        <v>0</v>
      </c>
      <c r="AD192" s="133">
        <f>0</f>
        <v>0</v>
      </c>
      <c r="AE192" s="39"/>
      <c r="AF192" s="39">
        <f t="shared" si="264"/>
        <v>0</v>
      </c>
      <c r="AG192" s="7">
        <f t="shared" si="265"/>
        <v>0</v>
      </c>
    </row>
    <row r="193" spans="1:33">
      <c r="A193" s="159"/>
      <c r="B193" s="96" t="s">
        <v>97</v>
      </c>
      <c r="C193" s="97">
        <f>TES!O21</f>
        <v>0</v>
      </c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137"/>
      <c r="O193" s="137"/>
      <c r="P193" s="97"/>
      <c r="Q193" s="97"/>
      <c r="R193" s="97"/>
      <c r="S193" s="97">
        <f>TES!$N21*S192</f>
        <v>0</v>
      </c>
      <c r="T193" s="97">
        <f>TES!$N21*T192</f>
        <v>0</v>
      </c>
      <c r="U193" s="97">
        <f>TES!$N21*U192</f>
        <v>0</v>
      </c>
      <c r="V193" s="97">
        <f>TES!$N21*V192</f>
        <v>0</v>
      </c>
      <c r="W193" s="97">
        <f>TES!$N21*W192</f>
        <v>0</v>
      </c>
      <c r="X193" s="97">
        <f>TES!$N21*X192</f>
        <v>0</v>
      </c>
      <c r="Y193" s="97">
        <f>TES!$N21*Y192</f>
        <v>0</v>
      </c>
      <c r="Z193" s="97">
        <f>TES!$N21*Z192</f>
        <v>0</v>
      </c>
      <c r="AA193" s="97">
        <f>TES!$N21*AA192</f>
        <v>0</v>
      </c>
      <c r="AB193" s="97">
        <f>TES!$N21*AB192</f>
        <v>0</v>
      </c>
      <c r="AC193" s="97">
        <f>TES!$N21*AC192</f>
        <v>0</v>
      </c>
      <c r="AD193" s="97">
        <f>TES!$N21*AD192</f>
        <v>0</v>
      </c>
      <c r="AE193" s="39"/>
      <c r="AF193" s="39">
        <f t="shared" si="264"/>
        <v>0</v>
      </c>
      <c r="AG193" s="7">
        <f t="shared" si="265"/>
        <v>0</v>
      </c>
    </row>
    <row r="194" spans="1:33" ht="15.75" thickBot="1">
      <c r="A194" s="160"/>
      <c r="B194" s="4" t="s">
        <v>61</v>
      </c>
      <c r="C194" s="135">
        <f>TES!P21</f>
        <v>0</v>
      </c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9"/>
      <c r="O194" s="139"/>
      <c r="P194" s="138"/>
      <c r="Q194" s="138"/>
      <c r="R194" s="135"/>
      <c r="S194" s="135">
        <f t="shared" ref="S194" si="462">S193*1.08-S193</f>
        <v>0</v>
      </c>
      <c r="T194" s="135">
        <f t="shared" ref="T194" si="463">T193*1.08-T193</f>
        <v>0</v>
      </c>
      <c r="U194" s="135">
        <f t="shared" ref="U194" si="464">U193*1.08-U193</f>
        <v>0</v>
      </c>
      <c r="V194" s="135">
        <f t="shared" ref="V194" si="465">V193*1.08-V193</f>
        <v>0</v>
      </c>
      <c r="W194" s="135">
        <f t="shared" ref="W194" si="466">W193*1.08-W193</f>
        <v>0</v>
      </c>
      <c r="X194" s="135">
        <f t="shared" ref="X194" si="467">X193*1.08-X193</f>
        <v>0</v>
      </c>
      <c r="Y194" s="135">
        <f t="shared" ref="Y194" si="468">Y193*1.08-Y193</f>
        <v>0</v>
      </c>
      <c r="Z194" s="135">
        <f t="shared" ref="Z194" si="469">Z193*1.08-Z193</f>
        <v>0</v>
      </c>
      <c r="AA194" s="135">
        <f t="shared" ref="AA194" si="470">AA193*1.08-AA193</f>
        <v>0</v>
      </c>
      <c r="AB194" s="135">
        <f t="shared" ref="AB194" si="471">AB193*1.08-AB193</f>
        <v>0</v>
      </c>
      <c r="AC194" s="135">
        <f t="shared" ref="AC194" si="472">AC193*1.08-AC193</f>
        <v>0</v>
      </c>
      <c r="AD194" s="135">
        <f t="shared" ref="AD194" si="473">AD193*1.08-AD193</f>
        <v>0</v>
      </c>
      <c r="AE194" s="39"/>
      <c r="AF194" s="39">
        <f t="shared" si="264"/>
        <v>0</v>
      </c>
      <c r="AG194" s="7">
        <f t="shared" si="265"/>
        <v>0</v>
      </c>
    </row>
    <row r="195" spans="1:33" ht="17.25" customHeight="1">
      <c r="A195" s="158" t="s">
        <v>144</v>
      </c>
      <c r="B195" s="101" t="s">
        <v>64</v>
      </c>
      <c r="C195" s="133">
        <f>TES!M22</f>
        <v>0</v>
      </c>
      <c r="D195" s="133"/>
      <c r="E195" s="133"/>
      <c r="F195" s="133"/>
      <c r="G195" s="133"/>
      <c r="H195" s="133"/>
      <c r="I195" s="133"/>
      <c r="J195" s="133"/>
      <c r="K195" s="133"/>
      <c r="L195" s="133"/>
      <c r="M195" s="136"/>
      <c r="N195" s="136"/>
      <c r="O195" s="133"/>
      <c r="P195" s="133"/>
      <c r="Q195" s="133"/>
      <c r="R195" s="133"/>
      <c r="S195" s="133">
        <f>0</f>
        <v>0</v>
      </c>
      <c r="T195" s="133">
        <f>0</f>
        <v>0</v>
      </c>
      <c r="U195" s="133">
        <f>0</f>
        <v>0</v>
      </c>
      <c r="V195" s="133">
        <f>0</f>
        <v>0</v>
      </c>
      <c r="W195" s="133">
        <f>0</f>
        <v>0</v>
      </c>
      <c r="X195" s="133">
        <f>0</f>
        <v>0</v>
      </c>
      <c r="Y195" s="133">
        <f>0</f>
        <v>0</v>
      </c>
      <c r="Z195" s="133">
        <f>0</f>
        <v>0</v>
      </c>
      <c r="AA195" s="133">
        <f>0</f>
        <v>0</v>
      </c>
      <c r="AB195" s="133">
        <f>0</f>
        <v>0</v>
      </c>
      <c r="AC195" s="133">
        <f>0</f>
        <v>0</v>
      </c>
      <c r="AD195" s="133">
        <f>0</f>
        <v>0</v>
      </c>
      <c r="AE195" s="39"/>
      <c r="AF195" s="39">
        <f t="shared" si="264"/>
        <v>0</v>
      </c>
      <c r="AG195" s="7">
        <f t="shared" si="265"/>
        <v>0</v>
      </c>
    </row>
    <row r="196" spans="1:33">
      <c r="A196" s="159"/>
      <c r="B196" s="96" t="s">
        <v>98</v>
      </c>
      <c r="C196" s="97">
        <f>TES!O22</f>
        <v>0</v>
      </c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137"/>
      <c r="O196" s="137"/>
      <c r="P196" s="97"/>
      <c r="Q196" s="97"/>
      <c r="R196" s="97"/>
      <c r="S196" s="97">
        <f>TES!$N22*S195</f>
        <v>0</v>
      </c>
      <c r="T196" s="97">
        <f>TES!$N22*T195</f>
        <v>0</v>
      </c>
      <c r="U196" s="97">
        <f>TES!$N22*U195</f>
        <v>0</v>
      </c>
      <c r="V196" s="97">
        <f>TES!$N22*V195</f>
        <v>0</v>
      </c>
      <c r="W196" s="97">
        <f>TES!$N22*W195</f>
        <v>0</v>
      </c>
      <c r="X196" s="97">
        <f>TES!$N22*X195</f>
        <v>0</v>
      </c>
      <c r="Y196" s="97">
        <f>TES!$N22*Y195</f>
        <v>0</v>
      </c>
      <c r="Z196" s="97">
        <f>TES!$N22*Z195</f>
        <v>0</v>
      </c>
      <c r="AA196" s="97">
        <f>TES!$N22*AA195</f>
        <v>0</v>
      </c>
      <c r="AB196" s="97">
        <f>TES!$N22*AB195</f>
        <v>0</v>
      </c>
      <c r="AC196" s="97">
        <f>TES!$N22*AC195</f>
        <v>0</v>
      </c>
      <c r="AD196" s="97">
        <f>TES!$N22*AD195</f>
        <v>0</v>
      </c>
      <c r="AE196" s="39"/>
      <c r="AF196" s="39">
        <f t="shared" si="264"/>
        <v>0</v>
      </c>
      <c r="AG196" s="7">
        <f t="shared" si="265"/>
        <v>0</v>
      </c>
    </row>
    <row r="197" spans="1:33" ht="15.75" thickBot="1">
      <c r="A197" s="160"/>
      <c r="B197" s="4" t="s">
        <v>61</v>
      </c>
      <c r="C197" s="135">
        <f>TES!P22</f>
        <v>0</v>
      </c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9"/>
      <c r="O197" s="139"/>
      <c r="P197" s="138"/>
      <c r="Q197" s="138"/>
      <c r="R197" s="135"/>
      <c r="S197" s="135">
        <f t="shared" ref="S197" si="474">S196*1.08-S196</f>
        <v>0</v>
      </c>
      <c r="T197" s="135">
        <f t="shared" ref="T197" si="475">T196*1.08-T196</f>
        <v>0</v>
      </c>
      <c r="U197" s="135">
        <f t="shared" ref="U197" si="476">U196*1.08-U196</f>
        <v>0</v>
      </c>
      <c r="V197" s="135">
        <f t="shared" ref="V197" si="477">V196*1.08-V196</f>
        <v>0</v>
      </c>
      <c r="W197" s="135">
        <f t="shared" ref="W197" si="478">W196*1.08-W196</f>
        <v>0</v>
      </c>
      <c r="X197" s="135">
        <f t="shared" ref="X197" si="479">X196*1.08-X196</f>
        <v>0</v>
      </c>
      <c r="Y197" s="135">
        <f t="shared" ref="Y197" si="480">Y196*1.08-Y196</f>
        <v>0</v>
      </c>
      <c r="Z197" s="135">
        <f t="shared" ref="Z197" si="481">Z196*1.08-Z196</f>
        <v>0</v>
      </c>
      <c r="AA197" s="135">
        <f t="shared" ref="AA197" si="482">AA196*1.08-AA196</f>
        <v>0</v>
      </c>
      <c r="AB197" s="135">
        <f t="shared" ref="AB197" si="483">AB196*1.08-AB196</f>
        <v>0</v>
      </c>
      <c r="AC197" s="135">
        <f t="shared" ref="AC197" si="484">AC196*1.08-AC196</f>
        <v>0</v>
      </c>
      <c r="AD197" s="135">
        <f t="shared" ref="AD197" si="485">AD196*1.08-AD196</f>
        <v>0</v>
      </c>
      <c r="AE197" s="39"/>
      <c r="AF197" s="39">
        <f t="shared" si="264"/>
        <v>0</v>
      </c>
      <c r="AG197" s="7">
        <f t="shared" si="265"/>
        <v>0</v>
      </c>
    </row>
    <row r="198" spans="1:33" ht="18.75" customHeight="1">
      <c r="A198" s="158" t="s">
        <v>145</v>
      </c>
      <c r="B198" s="101" t="s">
        <v>64</v>
      </c>
      <c r="C198" s="133">
        <f>TES!M23</f>
        <v>0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6"/>
      <c r="N198" s="136"/>
      <c r="O198" s="133"/>
      <c r="P198" s="133"/>
      <c r="Q198" s="133"/>
      <c r="R198" s="133"/>
      <c r="S198" s="133">
        <f>0</f>
        <v>0</v>
      </c>
      <c r="T198" s="133">
        <f>0</f>
        <v>0</v>
      </c>
      <c r="U198" s="133">
        <f>0</f>
        <v>0</v>
      </c>
      <c r="V198" s="133">
        <f>0</f>
        <v>0</v>
      </c>
      <c r="W198" s="133">
        <f>0</f>
        <v>0</v>
      </c>
      <c r="X198" s="133">
        <f>0</f>
        <v>0</v>
      </c>
      <c r="Y198" s="133">
        <f>0</f>
        <v>0</v>
      </c>
      <c r="Z198" s="133">
        <f>0</f>
        <v>0</v>
      </c>
      <c r="AA198" s="133">
        <f>0</f>
        <v>0</v>
      </c>
      <c r="AB198" s="133">
        <f>0</f>
        <v>0</v>
      </c>
      <c r="AC198" s="133">
        <f>0</f>
        <v>0</v>
      </c>
      <c r="AD198" s="133">
        <f>0</f>
        <v>0</v>
      </c>
      <c r="AE198" s="39"/>
      <c r="AF198" s="39">
        <f t="shared" si="264"/>
        <v>0</v>
      </c>
      <c r="AG198" s="7">
        <f t="shared" si="265"/>
        <v>0</v>
      </c>
    </row>
    <row r="199" spans="1:33">
      <c r="A199" s="159"/>
      <c r="B199" s="96" t="s">
        <v>99</v>
      </c>
      <c r="C199" s="97">
        <f>TES!O23</f>
        <v>0</v>
      </c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137"/>
      <c r="O199" s="137"/>
      <c r="P199" s="97"/>
      <c r="Q199" s="97"/>
      <c r="R199" s="97"/>
      <c r="S199" s="97">
        <f>TES!$N23*S198</f>
        <v>0</v>
      </c>
      <c r="T199" s="97">
        <f>TES!$N23*T198</f>
        <v>0</v>
      </c>
      <c r="U199" s="97">
        <f>TES!$N23*U198</f>
        <v>0</v>
      </c>
      <c r="V199" s="97">
        <f>TES!$N23*V198</f>
        <v>0</v>
      </c>
      <c r="W199" s="97">
        <f>TES!$N23*W198</f>
        <v>0</v>
      </c>
      <c r="X199" s="97">
        <f>TES!$N23*X198</f>
        <v>0</v>
      </c>
      <c r="Y199" s="97">
        <f>TES!$N23*Y198</f>
        <v>0</v>
      </c>
      <c r="Z199" s="97">
        <f>TES!$N23*Z198</f>
        <v>0</v>
      </c>
      <c r="AA199" s="97">
        <f>TES!$N23*AA198</f>
        <v>0</v>
      </c>
      <c r="AB199" s="97">
        <f>TES!$N23*AB198</f>
        <v>0</v>
      </c>
      <c r="AC199" s="97">
        <f>TES!$N23*AC198</f>
        <v>0</v>
      </c>
      <c r="AD199" s="97">
        <f>TES!$N23*AD198</f>
        <v>0</v>
      </c>
      <c r="AE199" s="39"/>
      <c r="AF199" s="39">
        <f t="shared" si="264"/>
        <v>0</v>
      </c>
      <c r="AG199" s="7">
        <f t="shared" si="265"/>
        <v>0</v>
      </c>
    </row>
    <row r="200" spans="1:33" ht="15.75" thickBot="1">
      <c r="A200" s="160"/>
      <c r="B200" s="4" t="s">
        <v>61</v>
      </c>
      <c r="C200" s="135">
        <f>TES!P23</f>
        <v>0</v>
      </c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9"/>
      <c r="O200" s="139"/>
      <c r="P200" s="138"/>
      <c r="Q200" s="138"/>
      <c r="R200" s="135"/>
      <c r="S200" s="135">
        <f t="shared" ref="S200" si="486">S199*1.08-S199</f>
        <v>0</v>
      </c>
      <c r="T200" s="135">
        <f t="shared" ref="T200" si="487">T199*1.08-T199</f>
        <v>0</v>
      </c>
      <c r="U200" s="135">
        <f t="shared" ref="U200" si="488">U199*1.08-U199</f>
        <v>0</v>
      </c>
      <c r="V200" s="135">
        <f t="shared" ref="V200" si="489">V199*1.08-V199</f>
        <v>0</v>
      </c>
      <c r="W200" s="135">
        <f t="shared" ref="W200" si="490">W199*1.08-W199</f>
        <v>0</v>
      </c>
      <c r="X200" s="135">
        <f t="shared" ref="X200" si="491">X199*1.08-X199</f>
        <v>0</v>
      </c>
      <c r="Y200" s="135">
        <f t="shared" ref="Y200" si="492">Y199*1.08-Y199</f>
        <v>0</v>
      </c>
      <c r="Z200" s="135">
        <f t="shared" ref="Z200" si="493">Z199*1.08-Z199</f>
        <v>0</v>
      </c>
      <c r="AA200" s="135">
        <f t="shared" ref="AA200" si="494">AA199*1.08-AA199</f>
        <v>0</v>
      </c>
      <c r="AB200" s="135">
        <f t="shared" ref="AB200" si="495">AB199*1.08-AB199</f>
        <v>0</v>
      </c>
      <c r="AC200" s="135">
        <f t="shared" ref="AC200" si="496">AC199*1.08-AC199</f>
        <v>0</v>
      </c>
      <c r="AD200" s="135">
        <f t="shared" ref="AD200" si="497">AD199*1.08-AD199</f>
        <v>0</v>
      </c>
      <c r="AE200" s="39"/>
      <c r="AF200" s="39">
        <f t="shared" si="264"/>
        <v>0</v>
      </c>
      <c r="AG200" s="7">
        <f t="shared" si="265"/>
        <v>0</v>
      </c>
    </row>
    <row r="201" spans="1:33" ht="16.5" customHeight="1">
      <c r="A201" s="158" t="s">
        <v>146</v>
      </c>
      <c r="B201" s="101" t="s">
        <v>64</v>
      </c>
      <c r="C201" s="16">
        <f>TES!M24</f>
        <v>1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02"/>
      <c r="N201" s="102"/>
      <c r="O201" s="16"/>
      <c r="P201" s="62"/>
      <c r="Q201" s="16"/>
      <c r="R201" s="16"/>
      <c r="S201" s="16">
        <f>0</f>
        <v>0</v>
      </c>
      <c r="T201" s="16">
        <f>0</f>
        <v>0</v>
      </c>
      <c r="U201" s="16">
        <f>0</f>
        <v>0</v>
      </c>
      <c r="V201" s="16">
        <f>0</f>
        <v>0</v>
      </c>
      <c r="W201" s="16">
        <f>0</f>
        <v>0</v>
      </c>
      <c r="X201" s="16">
        <f>0</f>
        <v>0</v>
      </c>
      <c r="Y201" s="16">
        <f>0</f>
        <v>0</v>
      </c>
      <c r="Z201" s="16">
        <f>0</f>
        <v>0</v>
      </c>
      <c r="AA201" s="16">
        <f>0</f>
        <v>0</v>
      </c>
      <c r="AB201" s="16">
        <f>0</f>
        <v>0</v>
      </c>
      <c r="AC201" s="16">
        <f>0</f>
        <v>0</v>
      </c>
      <c r="AD201" s="16">
        <f>0</f>
        <v>0</v>
      </c>
      <c r="AE201" s="39"/>
      <c r="AF201" s="39">
        <f t="shared" si="264"/>
        <v>0</v>
      </c>
      <c r="AG201" s="7">
        <f t="shared" si="265"/>
        <v>-1</v>
      </c>
    </row>
    <row r="202" spans="1:33">
      <c r="A202" s="159"/>
      <c r="B202" s="96" t="s">
        <v>100</v>
      </c>
      <c r="C202" s="95">
        <f>TES!O24</f>
        <v>0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8"/>
      <c r="O202" s="68"/>
      <c r="P202" s="69"/>
      <c r="Q202" s="95"/>
      <c r="R202" s="69"/>
      <c r="S202" s="69">
        <f>TES!$N24*S201</f>
        <v>0</v>
      </c>
      <c r="T202" s="69">
        <f>TES!$N24*T201</f>
        <v>0</v>
      </c>
      <c r="U202" s="69">
        <f>TES!$N24*U201</f>
        <v>0</v>
      </c>
      <c r="V202" s="69">
        <f>TES!$N24*V201</f>
        <v>0</v>
      </c>
      <c r="W202" s="69">
        <f>TES!$N24*W201</f>
        <v>0</v>
      </c>
      <c r="X202" s="69">
        <f>TES!$N24*X201</f>
        <v>0</v>
      </c>
      <c r="Y202" s="69">
        <f>TES!$N24*Y201</f>
        <v>0</v>
      </c>
      <c r="Z202" s="69">
        <f>TES!$N24*Z201</f>
        <v>0</v>
      </c>
      <c r="AA202" s="69">
        <f>TES!$N24*AA201</f>
        <v>0</v>
      </c>
      <c r="AB202" s="69">
        <f>TES!$N24*AB201</f>
        <v>0</v>
      </c>
      <c r="AC202" s="69">
        <f>TES!$N24*AC201</f>
        <v>0</v>
      </c>
      <c r="AD202" s="69">
        <f>TES!$N24*AD201</f>
        <v>0</v>
      </c>
      <c r="AE202" s="39"/>
      <c r="AF202" s="39">
        <f t="shared" si="264"/>
        <v>0</v>
      </c>
      <c r="AG202" s="7">
        <f t="shared" si="265"/>
        <v>0</v>
      </c>
    </row>
    <row r="203" spans="1:33" ht="15.75" thickBot="1">
      <c r="A203" s="160"/>
      <c r="B203" s="4" t="s">
        <v>61</v>
      </c>
      <c r="C203" s="38">
        <f>TES!P24</f>
        <v>0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32"/>
      <c r="O203" s="32"/>
      <c r="P203" s="26"/>
      <c r="Q203" s="70"/>
      <c r="R203" s="18"/>
      <c r="S203" s="18">
        <f t="shared" ref="S203" si="498">S202*1.08-S202</f>
        <v>0</v>
      </c>
      <c r="T203" s="18">
        <f t="shared" ref="T203" si="499">T202*1.08-T202</f>
        <v>0</v>
      </c>
      <c r="U203" s="18">
        <f t="shared" ref="U203" si="500">U202*1.08-U202</f>
        <v>0</v>
      </c>
      <c r="V203" s="18">
        <f t="shared" ref="V203" si="501">V202*1.08-V202</f>
        <v>0</v>
      </c>
      <c r="W203" s="18">
        <f t="shared" ref="W203" si="502">W202*1.08-W202</f>
        <v>0</v>
      </c>
      <c r="X203" s="18">
        <f t="shared" ref="X203" si="503">X202*1.08-X202</f>
        <v>0</v>
      </c>
      <c r="Y203" s="18">
        <f t="shared" ref="Y203" si="504">Y202*1.08-Y202</f>
        <v>0</v>
      </c>
      <c r="Z203" s="18">
        <f t="shared" ref="Z203" si="505">Z202*1.08-Z202</f>
        <v>0</v>
      </c>
      <c r="AA203" s="18">
        <f t="shared" ref="AA203" si="506">AA202*1.08-AA202</f>
        <v>0</v>
      </c>
      <c r="AB203" s="18">
        <f t="shared" ref="AB203" si="507">AB202*1.08-AB202</f>
        <v>0</v>
      </c>
      <c r="AC203" s="18">
        <f t="shared" ref="AC203" si="508">AC202*1.08-AC202</f>
        <v>0</v>
      </c>
      <c r="AD203" s="18">
        <f t="shared" ref="AD203" si="509">AD202*1.08-AD202</f>
        <v>0</v>
      </c>
      <c r="AE203" s="39"/>
      <c r="AF203" s="39">
        <f t="shared" ref="AF203:AF221" si="510">SUM(D203:AD203)</f>
        <v>0</v>
      </c>
      <c r="AG203" s="7">
        <f t="shared" ref="AG203:AG221" si="511">AF203-C203</f>
        <v>0</v>
      </c>
    </row>
    <row r="204" spans="1:33" ht="17.25" customHeight="1">
      <c r="A204" s="158" t="s">
        <v>147</v>
      </c>
      <c r="B204" s="101" t="s">
        <v>64</v>
      </c>
      <c r="C204" s="133">
        <f>TES!M25</f>
        <v>0</v>
      </c>
      <c r="D204" s="133"/>
      <c r="E204" s="133"/>
      <c r="F204" s="133"/>
      <c r="G204" s="133"/>
      <c r="H204" s="133"/>
      <c r="I204" s="133"/>
      <c r="J204" s="133"/>
      <c r="K204" s="133"/>
      <c r="L204" s="133"/>
      <c r="M204" s="136"/>
      <c r="N204" s="136"/>
      <c r="O204" s="133"/>
      <c r="P204" s="133"/>
      <c r="Q204" s="133"/>
      <c r="R204" s="133"/>
      <c r="S204" s="133">
        <f>0</f>
        <v>0</v>
      </c>
      <c r="T204" s="133">
        <f>0</f>
        <v>0</v>
      </c>
      <c r="U204" s="133">
        <f>0</f>
        <v>0</v>
      </c>
      <c r="V204" s="133">
        <f>0</f>
        <v>0</v>
      </c>
      <c r="W204" s="133">
        <f>0</f>
        <v>0</v>
      </c>
      <c r="X204" s="133">
        <f>0</f>
        <v>0</v>
      </c>
      <c r="Y204" s="133">
        <f>0</f>
        <v>0</v>
      </c>
      <c r="Z204" s="133">
        <f>0</f>
        <v>0</v>
      </c>
      <c r="AA204" s="133">
        <f>0</f>
        <v>0</v>
      </c>
      <c r="AB204" s="133">
        <f>0</f>
        <v>0</v>
      </c>
      <c r="AC204" s="133">
        <f>0</f>
        <v>0</v>
      </c>
      <c r="AD204" s="133">
        <f>0</f>
        <v>0</v>
      </c>
      <c r="AE204" s="39"/>
      <c r="AF204" s="39">
        <f t="shared" si="510"/>
        <v>0</v>
      </c>
      <c r="AG204" s="7">
        <f t="shared" si="511"/>
        <v>0</v>
      </c>
    </row>
    <row r="205" spans="1:33">
      <c r="A205" s="159"/>
      <c r="B205" s="96" t="s">
        <v>101</v>
      </c>
      <c r="C205" s="97">
        <f>TES!O25</f>
        <v>0</v>
      </c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137"/>
      <c r="O205" s="137"/>
      <c r="P205" s="97"/>
      <c r="Q205" s="97"/>
      <c r="R205" s="97"/>
      <c r="S205" s="97">
        <f>TES!$N25*S204</f>
        <v>0</v>
      </c>
      <c r="T205" s="97">
        <f>TES!$N25*T204</f>
        <v>0</v>
      </c>
      <c r="U205" s="97">
        <f>TES!$N25*U204</f>
        <v>0</v>
      </c>
      <c r="V205" s="97">
        <f>TES!$N25*V204</f>
        <v>0</v>
      </c>
      <c r="W205" s="97">
        <f>TES!$N25*W204</f>
        <v>0</v>
      </c>
      <c r="X205" s="97">
        <f>TES!$N25*X204</f>
        <v>0</v>
      </c>
      <c r="Y205" s="97">
        <f>TES!$N25*Y204</f>
        <v>0</v>
      </c>
      <c r="Z205" s="97">
        <f>TES!$N25*Z204</f>
        <v>0</v>
      </c>
      <c r="AA205" s="97">
        <f>TES!$N25*AA204</f>
        <v>0</v>
      </c>
      <c r="AB205" s="97">
        <f>TES!$N25*AB204</f>
        <v>0</v>
      </c>
      <c r="AC205" s="97">
        <f>TES!$N25*AC204</f>
        <v>0</v>
      </c>
      <c r="AD205" s="97">
        <f>TES!$N25*AD204</f>
        <v>0</v>
      </c>
      <c r="AE205" s="39"/>
      <c r="AF205" s="39">
        <f t="shared" si="510"/>
        <v>0</v>
      </c>
      <c r="AG205" s="7">
        <f t="shared" si="511"/>
        <v>0</v>
      </c>
    </row>
    <row r="206" spans="1:33" ht="15.75" thickBot="1">
      <c r="A206" s="160"/>
      <c r="B206" s="4" t="s">
        <v>61</v>
      </c>
      <c r="C206" s="135">
        <f>TES!P25</f>
        <v>0</v>
      </c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9"/>
      <c r="O206" s="139"/>
      <c r="P206" s="138"/>
      <c r="Q206" s="138"/>
      <c r="R206" s="135"/>
      <c r="S206" s="135">
        <f t="shared" ref="S206" si="512">S205*1.08-S205</f>
        <v>0</v>
      </c>
      <c r="T206" s="135">
        <f t="shared" ref="T206" si="513">T205*1.08-T205</f>
        <v>0</v>
      </c>
      <c r="U206" s="135">
        <f t="shared" ref="U206" si="514">U205*1.08-U205</f>
        <v>0</v>
      </c>
      <c r="V206" s="135">
        <f t="shared" ref="V206" si="515">V205*1.08-V205</f>
        <v>0</v>
      </c>
      <c r="W206" s="135">
        <f t="shared" ref="W206" si="516">W205*1.08-W205</f>
        <v>0</v>
      </c>
      <c r="X206" s="135">
        <f t="shared" ref="X206" si="517">X205*1.08-X205</f>
        <v>0</v>
      </c>
      <c r="Y206" s="135">
        <f t="shared" ref="Y206" si="518">Y205*1.08-Y205</f>
        <v>0</v>
      </c>
      <c r="Z206" s="135">
        <f t="shared" ref="Z206" si="519">Z205*1.08-Z205</f>
        <v>0</v>
      </c>
      <c r="AA206" s="135">
        <f t="shared" ref="AA206" si="520">AA205*1.08-AA205</f>
        <v>0</v>
      </c>
      <c r="AB206" s="135">
        <f t="shared" ref="AB206" si="521">AB205*1.08-AB205</f>
        <v>0</v>
      </c>
      <c r="AC206" s="135">
        <f t="shared" ref="AC206" si="522">AC205*1.08-AC205</f>
        <v>0</v>
      </c>
      <c r="AD206" s="135">
        <f t="shared" ref="AD206" si="523">AD205*1.08-AD205</f>
        <v>0</v>
      </c>
      <c r="AE206" s="39"/>
      <c r="AF206" s="39">
        <f t="shared" si="510"/>
        <v>0</v>
      </c>
      <c r="AG206" s="7">
        <f t="shared" si="511"/>
        <v>0</v>
      </c>
    </row>
    <row r="207" spans="1:33" ht="18.75" customHeight="1">
      <c r="A207" s="158" t="s">
        <v>148</v>
      </c>
      <c r="B207" s="101" t="s">
        <v>64</v>
      </c>
      <c r="C207" s="133">
        <f>TES!M26</f>
        <v>0</v>
      </c>
      <c r="D207" s="133"/>
      <c r="E207" s="133"/>
      <c r="F207" s="133"/>
      <c r="G207" s="133"/>
      <c r="H207" s="133"/>
      <c r="I207" s="133"/>
      <c r="J207" s="133"/>
      <c r="K207" s="133"/>
      <c r="L207" s="133"/>
      <c r="M207" s="136"/>
      <c r="N207" s="136"/>
      <c r="O207" s="133"/>
      <c r="P207" s="133"/>
      <c r="Q207" s="133"/>
      <c r="R207" s="133"/>
      <c r="S207" s="133">
        <f>0</f>
        <v>0</v>
      </c>
      <c r="T207" s="133">
        <f>0</f>
        <v>0</v>
      </c>
      <c r="U207" s="133">
        <f>0</f>
        <v>0</v>
      </c>
      <c r="V207" s="133">
        <f>0</f>
        <v>0</v>
      </c>
      <c r="W207" s="133">
        <f>0</f>
        <v>0</v>
      </c>
      <c r="X207" s="133">
        <f>0</f>
        <v>0</v>
      </c>
      <c r="Y207" s="133">
        <f>0</f>
        <v>0</v>
      </c>
      <c r="Z207" s="133">
        <f>0</f>
        <v>0</v>
      </c>
      <c r="AA207" s="133">
        <f>0</f>
        <v>0</v>
      </c>
      <c r="AB207" s="133">
        <f>0</f>
        <v>0</v>
      </c>
      <c r="AC207" s="133">
        <f>0</f>
        <v>0</v>
      </c>
      <c r="AD207" s="133">
        <f>0</f>
        <v>0</v>
      </c>
      <c r="AE207" s="39"/>
      <c r="AF207" s="39">
        <f t="shared" si="510"/>
        <v>0</v>
      </c>
      <c r="AG207" s="7">
        <f t="shared" si="511"/>
        <v>0</v>
      </c>
    </row>
    <row r="208" spans="1:33">
      <c r="A208" s="159"/>
      <c r="B208" s="96" t="s">
        <v>102</v>
      </c>
      <c r="C208" s="97">
        <f>TES!O26</f>
        <v>0</v>
      </c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137"/>
      <c r="O208" s="137"/>
      <c r="P208" s="97"/>
      <c r="Q208" s="97"/>
      <c r="R208" s="97"/>
      <c r="S208" s="97">
        <f>TES!$N26*S207</f>
        <v>0</v>
      </c>
      <c r="T208" s="97">
        <f>TES!$N26*T207</f>
        <v>0</v>
      </c>
      <c r="U208" s="97">
        <f>TES!$N26*U207</f>
        <v>0</v>
      </c>
      <c r="V208" s="97">
        <f>TES!$N26*V207</f>
        <v>0</v>
      </c>
      <c r="W208" s="97">
        <f>TES!$N26*W207</f>
        <v>0</v>
      </c>
      <c r="X208" s="97">
        <f>TES!$N26*X207</f>
        <v>0</v>
      </c>
      <c r="Y208" s="97">
        <f>TES!$N26*Y207</f>
        <v>0</v>
      </c>
      <c r="Z208" s="97">
        <f>TES!$N26*Z207</f>
        <v>0</v>
      </c>
      <c r="AA208" s="97">
        <f>TES!$N26*AA207</f>
        <v>0</v>
      </c>
      <c r="AB208" s="97">
        <f>TES!$N26*AB207</f>
        <v>0</v>
      </c>
      <c r="AC208" s="97">
        <f>TES!$N26*AC207</f>
        <v>0</v>
      </c>
      <c r="AD208" s="97">
        <f>TES!$N26*AD207</f>
        <v>0</v>
      </c>
      <c r="AE208" s="39"/>
      <c r="AF208" s="39">
        <f t="shared" si="510"/>
        <v>0</v>
      </c>
      <c r="AG208" s="7">
        <f t="shared" si="511"/>
        <v>0</v>
      </c>
    </row>
    <row r="209" spans="1:33" ht="15.75" thickBot="1">
      <c r="A209" s="160"/>
      <c r="B209" s="4" t="s">
        <v>61</v>
      </c>
      <c r="C209" s="135">
        <f>TES!P26</f>
        <v>0</v>
      </c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9"/>
      <c r="O209" s="139"/>
      <c r="P209" s="138"/>
      <c r="Q209" s="138"/>
      <c r="R209" s="135"/>
      <c r="S209" s="135">
        <f t="shared" ref="S209" si="524">S208*1.08-S208</f>
        <v>0</v>
      </c>
      <c r="T209" s="135">
        <f t="shared" ref="T209" si="525">T208*1.08-T208</f>
        <v>0</v>
      </c>
      <c r="U209" s="135">
        <f t="shared" ref="U209" si="526">U208*1.08-U208</f>
        <v>0</v>
      </c>
      <c r="V209" s="135">
        <f t="shared" ref="V209" si="527">V208*1.08-V208</f>
        <v>0</v>
      </c>
      <c r="W209" s="135">
        <f t="shared" ref="W209" si="528">W208*1.08-W208</f>
        <v>0</v>
      </c>
      <c r="X209" s="135">
        <f t="shared" ref="X209" si="529">X208*1.08-X208</f>
        <v>0</v>
      </c>
      <c r="Y209" s="135">
        <f t="shared" ref="Y209" si="530">Y208*1.08-Y208</f>
        <v>0</v>
      </c>
      <c r="Z209" s="135">
        <f t="shared" ref="Z209" si="531">Z208*1.08-Z208</f>
        <v>0</v>
      </c>
      <c r="AA209" s="135">
        <f t="shared" ref="AA209" si="532">AA208*1.08-AA208</f>
        <v>0</v>
      </c>
      <c r="AB209" s="135">
        <f t="shared" ref="AB209" si="533">AB208*1.08-AB208</f>
        <v>0</v>
      </c>
      <c r="AC209" s="135">
        <f t="shared" ref="AC209" si="534">AC208*1.08-AC208</f>
        <v>0</v>
      </c>
      <c r="AD209" s="135">
        <f t="shared" ref="AD209" si="535">AD208*1.08-AD208</f>
        <v>0</v>
      </c>
      <c r="AE209" s="39"/>
      <c r="AF209" s="39">
        <f t="shared" si="510"/>
        <v>0</v>
      </c>
      <c r="AG209" s="7">
        <f t="shared" si="511"/>
        <v>0</v>
      </c>
    </row>
    <row r="210" spans="1:33" ht="18.75" customHeight="1">
      <c r="A210" s="158" t="s">
        <v>149</v>
      </c>
      <c r="B210" s="101" t="s">
        <v>64</v>
      </c>
      <c r="C210" s="133">
        <f>TES!M27</f>
        <v>0</v>
      </c>
      <c r="D210" s="133"/>
      <c r="E210" s="133"/>
      <c r="F210" s="133"/>
      <c r="G210" s="133"/>
      <c r="H210" s="133"/>
      <c r="I210" s="133"/>
      <c r="J210" s="133"/>
      <c r="K210" s="133"/>
      <c r="L210" s="133"/>
      <c r="M210" s="136"/>
      <c r="N210" s="136"/>
      <c r="O210" s="133"/>
      <c r="P210" s="133"/>
      <c r="Q210" s="133"/>
      <c r="R210" s="133"/>
      <c r="S210" s="133">
        <f>0</f>
        <v>0</v>
      </c>
      <c r="T210" s="133">
        <f>0</f>
        <v>0</v>
      </c>
      <c r="U210" s="133">
        <f>0</f>
        <v>0</v>
      </c>
      <c r="V210" s="133">
        <f>0</f>
        <v>0</v>
      </c>
      <c r="W210" s="133">
        <f>0</f>
        <v>0</v>
      </c>
      <c r="X210" s="133">
        <f>0</f>
        <v>0</v>
      </c>
      <c r="Y210" s="133">
        <f>0</f>
        <v>0</v>
      </c>
      <c r="Z210" s="133">
        <f>0</f>
        <v>0</v>
      </c>
      <c r="AA210" s="133">
        <f>0</f>
        <v>0</v>
      </c>
      <c r="AB210" s="133">
        <f>0</f>
        <v>0</v>
      </c>
      <c r="AC210" s="133">
        <f>0</f>
        <v>0</v>
      </c>
      <c r="AD210" s="133">
        <f>0</f>
        <v>0</v>
      </c>
      <c r="AE210" s="39"/>
      <c r="AF210" s="39">
        <f t="shared" si="510"/>
        <v>0</v>
      </c>
      <c r="AG210" s="7">
        <f t="shared" si="511"/>
        <v>0</v>
      </c>
    </row>
    <row r="211" spans="1:33">
      <c r="A211" s="159"/>
      <c r="B211" s="96" t="s">
        <v>103</v>
      </c>
      <c r="C211" s="97">
        <f>TES!O27</f>
        <v>0</v>
      </c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137"/>
      <c r="O211" s="137"/>
      <c r="P211" s="97"/>
      <c r="Q211" s="97"/>
      <c r="R211" s="97"/>
      <c r="S211" s="97">
        <f>TES!$N27*S210</f>
        <v>0</v>
      </c>
      <c r="T211" s="97">
        <f>TES!$N27*T210</f>
        <v>0</v>
      </c>
      <c r="U211" s="97">
        <f>TES!$N27*U210</f>
        <v>0</v>
      </c>
      <c r="V211" s="97">
        <f>TES!$N27*V210</f>
        <v>0</v>
      </c>
      <c r="W211" s="97">
        <f>TES!$N27*W210</f>
        <v>0</v>
      </c>
      <c r="X211" s="97">
        <f>TES!$N27*X210</f>
        <v>0</v>
      </c>
      <c r="Y211" s="97">
        <f>TES!$N27*Y210</f>
        <v>0</v>
      </c>
      <c r="Z211" s="97">
        <f>TES!$N27*Z210</f>
        <v>0</v>
      </c>
      <c r="AA211" s="97">
        <f>TES!$N27*AA210</f>
        <v>0</v>
      </c>
      <c r="AB211" s="97">
        <f>TES!$N27*AB210</f>
        <v>0</v>
      </c>
      <c r="AC211" s="97">
        <f>TES!$N27*AC210</f>
        <v>0</v>
      </c>
      <c r="AD211" s="97">
        <f>TES!$N27*AD210</f>
        <v>0</v>
      </c>
      <c r="AE211" s="39"/>
      <c r="AF211" s="39">
        <f t="shared" si="510"/>
        <v>0</v>
      </c>
      <c r="AG211" s="7">
        <f t="shared" si="511"/>
        <v>0</v>
      </c>
    </row>
    <row r="212" spans="1:33" ht="15.75" thickBot="1">
      <c r="A212" s="160"/>
      <c r="B212" s="4" t="s">
        <v>61</v>
      </c>
      <c r="C212" s="135">
        <f>TES!P27</f>
        <v>0</v>
      </c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9"/>
      <c r="O212" s="139"/>
      <c r="P212" s="138"/>
      <c r="Q212" s="138"/>
      <c r="R212" s="135"/>
      <c r="S212" s="135">
        <f t="shared" ref="S212" si="536">S211*1.08-S211</f>
        <v>0</v>
      </c>
      <c r="T212" s="135">
        <f t="shared" ref="T212" si="537">T211*1.08-T211</f>
        <v>0</v>
      </c>
      <c r="U212" s="135">
        <f t="shared" ref="U212" si="538">U211*1.08-U211</f>
        <v>0</v>
      </c>
      <c r="V212" s="135">
        <f t="shared" ref="V212" si="539">V211*1.08-V211</f>
        <v>0</v>
      </c>
      <c r="W212" s="135">
        <f t="shared" ref="W212" si="540">W211*1.08-W211</f>
        <v>0</v>
      </c>
      <c r="X212" s="135">
        <f t="shared" ref="X212" si="541">X211*1.08-X211</f>
        <v>0</v>
      </c>
      <c r="Y212" s="135">
        <f t="shared" ref="Y212" si="542">Y211*1.08-Y211</f>
        <v>0</v>
      </c>
      <c r="Z212" s="135">
        <f t="shared" ref="Z212" si="543">Z211*1.08-Z211</f>
        <v>0</v>
      </c>
      <c r="AA212" s="135">
        <f t="shared" ref="AA212" si="544">AA211*1.08-AA211</f>
        <v>0</v>
      </c>
      <c r="AB212" s="135">
        <f t="shared" ref="AB212" si="545">AB211*1.08-AB211</f>
        <v>0</v>
      </c>
      <c r="AC212" s="135">
        <f t="shared" ref="AC212" si="546">AC211*1.08-AC211</f>
        <v>0</v>
      </c>
      <c r="AD212" s="135">
        <f t="shared" ref="AD212" si="547">AD211*1.08-AD211</f>
        <v>0</v>
      </c>
      <c r="AE212" s="39"/>
      <c r="AF212" s="39">
        <f>SUM(D212:AD212)</f>
        <v>0</v>
      </c>
      <c r="AG212" s="7">
        <f>AF212-C212</f>
        <v>0</v>
      </c>
    </row>
    <row r="213" spans="1:33" ht="18.75" customHeight="1">
      <c r="A213" s="158" t="s">
        <v>150</v>
      </c>
      <c r="B213" s="101" t="s">
        <v>64</v>
      </c>
      <c r="C213" s="133">
        <f>TES!M28</f>
        <v>0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6"/>
      <c r="N213" s="136"/>
      <c r="O213" s="133"/>
      <c r="P213" s="133"/>
      <c r="Q213" s="133"/>
      <c r="R213" s="133"/>
      <c r="S213" s="133">
        <f>0</f>
        <v>0</v>
      </c>
      <c r="T213" s="133">
        <f>0</f>
        <v>0</v>
      </c>
      <c r="U213" s="133">
        <f>0</f>
        <v>0</v>
      </c>
      <c r="V213" s="133">
        <f>0</f>
        <v>0</v>
      </c>
      <c r="W213" s="133">
        <f>0</f>
        <v>0</v>
      </c>
      <c r="X213" s="133">
        <f>0</f>
        <v>0</v>
      </c>
      <c r="Y213" s="133">
        <f>0</f>
        <v>0</v>
      </c>
      <c r="Z213" s="133">
        <f>0</f>
        <v>0</v>
      </c>
      <c r="AA213" s="133">
        <f>0</f>
        <v>0</v>
      </c>
      <c r="AB213" s="133">
        <f>0</f>
        <v>0</v>
      </c>
      <c r="AC213" s="133">
        <f>0</f>
        <v>0</v>
      </c>
      <c r="AD213" s="133">
        <f>0</f>
        <v>0</v>
      </c>
      <c r="AE213" s="39"/>
      <c r="AF213" s="39">
        <f t="shared" si="510"/>
        <v>0</v>
      </c>
      <c r="AG213" s="7">
        <f t="shared" si="511"/>
        <v>0</v>
      </c>
    </row>
    <row r="214" spans="1:33">
      <c r="A214" s="159"/>
      <c r="B214" s="96" t="s">
        <v>104</v>
      </c>
      <c r="C214" s="97">
        <f>TES!O28</f>
        <v>0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137"/>
      <c r="O214" s="137"/>
      <c r="P214" s="97"/>
      <c r="Q214" s="97"/>
      <c r="R214" s="97"/>
      <c r="S214" s="97">
        <f>TES!$N28*S213</f>
        <v>0</v>
      </c>
      <c r="T214" s="97">
        <f>TES!$N28*T213</f>
        <v>0</v>
      </c>
      <c r="U214" s="97">
        <f>TES!$N28*U213</f>
        <v>0</v>
      </c>
      <c r="V214" s="97">
        <f>TES!$N28*V213</f>
        <v>0</v>
      </c>
      <c r="W214" s="97">
        <f>TES!$N28*W213</f>
        <v>0</v>
      </c>
      <c r="X214" s="97">
        <f>TES!$N28*X213</f>
        <v>0</v>
      </c>
      <c r="Y214" s="97">
        <f>TES!$N28*Y213</f>
        <v>0</v>
      </c>
      <c r="Z214" s="97">
        <f>TES!$N28*Z213</f>
        <v>0</v>
      </c>
      <c r="AA214" s="97">
        <f>TES!$N28*AA213</f>
        <v>0</v>
      </c>
      <c r="AB214" s="97">
        <f>TES!$N28*AB213</f>
        <v>0</v>
      </c>
      <c r="AC214" s="97">
        <f>TES!$N28*AC213</f>
        <v>0</v>
      </c>
      <c r="AD214" s="97">
        <f>TES!$N28*AD213</f>
        <v>0</v>
      </c>
      <c r="AE214" s="39"/>
      <c r="AF214" s="39">
        <f t="shared" si="510"/>
        <v>0</v>
      </c>
      <c r="AG214" s="7">
        <f t="shared" si="511"/>
        <v>0</v>
      </c>
    </row>
    <row r="215" spans="1:33" ht="15.75" thickBot="1">
      <c r="A215" s="160"/>
      <c r="B215" s="4" t="s">
        <v>61</v>
      </c>
      <c r="C215" s="135">
        <f>TES!P28</f>
        <v>0</v>
      </c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9"/>
      <c r="O215" s="139"/>
      <c r="P215" s="138"/>
      <c r="Q215" s="138"/>
      <c r="R215" s="135"/>
      <c r="S215" s="135">
        <f t="shared" ref="S215" si="548">S214*1.08-S214</f>
        <v>0</v>
      </c>
      <c r="T215" s="135">
        <f t="shared" ref="T215" si="549">T214*1.08-T214</f>
        <v>0</v>
      </c>
      <c r="U215" s="135">
        <f t="shared" ref="U215" si="550">U214*1.08-U214</f>
        <v>0</v>
      </c>
      <c r="V215" s="135">
        <f t="shared" ref="V215" si="551">V214*1.08-V214</f>
        <v>0</v>
      </c>
      <c r="W215" s="135">
        <f t="shared" ref="W215" si="552">W214*1.08-W214</f>
        <v>0</v>
      </c>
      <c r="X215" s="135">
        <f t="shared" ref="X215" si="553">X214*1.08-X214</f>
        <v>0</v>
      </c>
      <c r="Y215" s="135">
        <f t="shared" ref="Y215" si="554">Y214*1.08-Y214</f>
        <v>0</v>
      </c>
      <c r="Z215" s="135">
        <f t="shared" ref="Z215" si="555">Z214*1.08-Z214</f>
        <v>0</v>
      </c>
      <c r="AA215" s="135">
        <f t="shared" ref="AA215" si="556">AA214*1.08-AA214</f>
        <v>0</v>
      </c>
      <c r="AB215" s="135">
        <f t="shared" ref="AB215" si="557">AB214*1.08-AB214</f>
        <v>0</v>
      </c>
      <c r="AC215" s="135">
        <f t="shared" ref="AC215" si="558">AC214*1.08-AC214</f>
        <v>0</v>
      </c>
      <c r="AD215" s="135">
        <f t="shared" ref="AD215" si="559">AD214*1.08-AD214</f>
        <v>0</v>
      </c>
      <c r="AE215" s="39"/>
      <c r="AF215" s="39">
        <f t="shared" si="510"/>
        <v>0</v>
      </c>
      <c r="AG215" s="7">
        <f t="shared" si="511"/>
        <v>0</v>
      </c>
    </row>
    <row r="216" spans="1:33" ht="17.25" customHeight="1">
      <c r="A216" s="158" t="s">
        <v>151</v>
      </c>
      <c r="B216" s="101" t="s">
        <v>64</v>
      </c>
      <c r="C216" s="133">
        <f>TES!M29</f>
        <v>0</v>
      </c>
      <c r="D216" s="133"/>
      <c r="E216" s="133"/>
      <c r="F216" s="133"/>
      <c r="G216" s="133"/>
      <c r="H216" s="133"/>
      <c r="I216" s="133"/>
      <c r="J216" s="133"/>
      <c r="K216" s="133"/>
      <c r="L216" s="133"/>
      <c r="M216" s="136"/>
      <c r="N216" s="136"/>
      <c r="O216" s="133"/>
      <c r="P216" s="133"/>
      <c r="Q216" s="133"/>
      <c r="R216" s="133"/>
      <c r="S216" s="133">
        <f>0</f>
        <v>0</v>
      </c>
      <c r="T216" s="133">
        <f>0</f>
        <v>0</v>
      </c>
      <c r="U216" s="133">
        <f>0</f>
        <v>0</v>
      </c>
      <c r="V216" s="133">
        <f>0</f>
        <v>0</v>
      </c>
      <c r="W216" s="133">
        <f>0</f>
        <v>0</v>
      </c>
      <c r="X216" s="133">
        <f>0</f>
        <v>0</v>
      </c>
      <c r="Y216" s="133">
        <f>0</f>
        <v>0</v>
      </c>
      <c r="Z216" s="133">
        <f>0</f>
        <v>0</v>
      </c>
      <c r="AA216" s="133">
        <f>0</f>
        <v>0</v>
      </c>
      <c r="AB216" s="133">
        <f>0</f>
        <v>0</v>
      </c>
      <c r="AC216" s="133">
        <f>0</f>
        <v>0</v>
      </c>
      <c r="AD216" s="133">
        <f>0</f>
        <v>0</v>
      </c>
      <c r="AE216" s="39"/>
      <c r="AF216" s="39">
        <f t="shared" si="510"/>
        <v>0</v>
      </c>
      <c r="AG216" s="7">
        <f t="shared" si="511"/>
        <v>0</v>
      </c>
    </row>
    <row r="217" spans="1:33">
      <c r="A217" s="159"/>
      <c r="B217" s="96" t="s">
        <v>105</v>
      </c>
      <c r="C217" s="97">
        <f>TES!O29</f>
        <v>0</v>
      </c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137"/>
      <c r="O217" s="137"/>
      <c r="P217" s="97"/>
      <c r="Q217" s="97"/>
      <c r="R217" s="97"/>
      <c r="S217" s="97">
        <f>TES!$N29*S216</f>
        <v>0</v>
      </c>
      <c r="T217" s="97">
        <f>TES!$N29*T216</f>
        <v>0</v>
      </c>
      <c r="U217" s="97">
        <f>TES!$N29*U216</f>
        <v>0</v>
      </c>
      <c r="V217" s="97">
        <f>TES!$N29*V216</f>
        <v>0</v>
      </c>
      <c r="W217" s="97">
        <f>TES!$N29*W216</f>
        <v>0</v>
      </c>
      <c r="X217" s="97">
        <f>TES!$N29*X216</f>
        <v>0</v>
      </c>
      <c r="Y217" s="97">
        <f>TES!$N29*Y216</f>
        <v>0</v>
      </c>
      <c r="Z217" s="97">
        <f>TES!$N29*Z216</f>
        <v>0</v>
      </c>
      <c r="AA217" s="97">
        <f>TES!$N29*AA216</f>
        <v>0</v>
      </c>
      <c r="AB217" s="97">
        <f>TES!$N29*AB216</f>
        <v>0</v>
      </c>
      <c r="AC217" s="97">
        <f>TES!$N29*AC216</f>
        <v>0</v>
      </c>
      <c r="AD217" s="97">
        <f>TES!$N29*AD216</f>
        <v>0</v>
      </c>
      <c r="AE217" s="39"/>
      <c r="AF217" s="39">
        <f t="shared" si="510"/>
        <v>0</v>
      </c>
      <c r="AG217" s="7">
        <f t="shared" si="511"/>
        <v>0</v>
      </c>
    </row>
    <row r="218" spans="1:33" ht="15.75" thickBot="1">
      <c r="A218" s="160"/>
      <c r="B218" s="4" t="s">
        <v>61</v>
      </c>
      <c r="C218" s="135">
        <f>TES!P29</f>
        <v>0</v>
      </c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9"/>
      <c r="O218" s="139"/>
      <c r="P218" s="138"/>
      <c r="Q218" s="138"/>
      <c r="R218" s="135"/>
      <c r="S218" s="135">
        <f t="shared" ref="S218" si="560">S217*1.08-S217</f>
        <v>0</v>
      </c>
      <c r="T218" s="135">
        <f t="shared" ref="T218" si="561">T217*1.08-T217</f>
        <v>0</v>
      </c>
      <c r="U218" s="135">
        <f t="shared" ref="U218" si="562">U217*1.08-U217</f>
        <v>0</v>
      </c>
      <c r="V218" s="135">
        <f t="shared" ref="V218" si="563">V217*1.08-V217</f>
        <v>0</v>
      </c>
      <c r="W218" s="135">
        <f t="shared" ref="W218" si="564">W217*1.08-W217</f>
        <v>0</v>
      </c>
      <c r="X218" s="135">
        <f t="shared" ref="X218" si="565">X217*1.08-X217</f>
        <v>0</v>
      </c>
      <c r="Y218" s="135">
        <f t="shared" ref="Y218" si="566">Y217*1.08-Y217</f>
        <v>0</v>
      </c>
      <c r="Z218" s="135">
        <f t="shared" ref="Z218" si="567">Z217*1.08-Z217</f>
        <v>0</v>
      </c>
      <c r="AA218" s="135">
        <f t="shared" ref="AA218" si="568">AA217*1.08-AA217</f>
        <v>0</v>
      </c>
      <c r="AB218" s="135">
        <f t="shared" ref="AB218" si="569">AB217*1.08-AB217</f>
        <v>0</v>
      </c>
      <c r="AC218" s="135">
        <f t="shared" ref="AC218" si="570">AC217*1.08-AC217</f>
        <v>0</v>
      </c>
      <c r="AD218" s="135">
        <f t="shared" ref="AD218" si="571">AD217*1.08-AD217</f>
        <v>0</v>
      </c>
      <c r="AE218" s="39"/>
      <c r="AF218" s="39">
        <f t="shared" si="510"/>
        <v>0</v>
      </c>
      <c r="AG218" s="7">
        <f t="shared" si="511"/>
        <v>0</v>
      </c>
    </row>
    <row r="219" spans="1:33" ht="15.75" thickBot="1">
      <c r="A219" s="153" t="s">
        <v>19</v>
      </c>
      <c r="B219" s="154"/>
      <c r="C219" s="17">
        <f>C13+C82+C151</f>
        <v>0</v>
      </c>
      <c r="D219" s="17">
        <f t="shared" ref="D219:AD219" si="572">D13+D82+D151</f>
        <v>0</v>
      </c>
      <c r="E219" s="17">
        <f t="shared" si="572"/>
        <v>0</v>
      </c>
      <c r="F219" s="17">
        <f t="shared" si="572"/>
        <v>0</v>
      </c>
      <c r="G219" s="17">
        <f t="shared" si="572"/>
        <v>0</v>
      </c>
      <c r="H219" s="17">
        <f t="shared" si="572"/>
        <v>0</v>
      </c>
      <c r="I219" s="17">
        <f t="shared" si="572"/>
        <v>0</v>
      </c>
      <c r="J219" s="17">
        <f t="shared" si="572"/>
        <v>0</v>
      </c>
      <c r="K219" s="17">
        <f t="shared" si="572"/>
        <v>0</v>
      </c>
      <c r="L219" s="17">
        <f t="shared" si="572"/>
        <v>0</v>
      </c>
      <c r="M219" s="17">
        <f t="shared" si="572"/>
        <v>0</v>
      </c>
      <c r="N219" s="17">
        <f t="shared" si="572"/>
        <v>0</v>
      </c>
      <c r="O219" s="17">
        <f t="shared" si="572"/>
        <v>0</v>
      </c>
      <c r="P219" s="17">
        <f t="shared" si="572"/>
        <v>0</v>
      </c>
      <c r="Q219" s="17">
        <f t="shared" si="572"/>
        <v>0</v>
      </c>
      <c r="R219" s="17">
        <f t="shared" si="572"/>
        <v>0</v>
      </c>
      <c r="S219" s="17">
        <f t="shared" si="572"/>
        <v>0</v>
      </c>
      <c r="T219" s="17">
        <f t="shared" si="572"/>
        <v>0</v>
      </c>
      <c r="U219" s="17">
        <f t="shared" si="572"/>
        <v>0</v>
      </c>
      <c r="V219" s="17">
        <f t="shared" si="572"/>
        <v>0</v>
      </c>
      <c r="W219" s="17">
        <f t="shared" si="572"/>
        <v>0</v>
      </c>
      <c r="X219" s="17">
        <f t="shared" si="572"/>
        <v>0</v>
      </c>
      <c r="Y219" s="17">
        <f t="shared" si="572"/>
        <v>0</v>
      </c>
      <c r="Z219" s="17">
        <f t="shared" si="572"/>
        <v>0</v>
      </c>
      <c r="AA219" s="17">
        <f t="shared" si="572"/>
        <v>0</v>
      </c>
      <c r="AB219" s="17">
        <f t="shared" si="572"/>
        <v>0</v>
      </c>
      <c r="AC219" s="17">
        <f t="shared" si="572"/>
        <v>0</v>
      </c>
      <c r="AD219" s="17">
        <f t="shared" si="572"/>
        <v>0</v>
      </c>
      <c r="AE219" s="39"/>
      <c r="AF219" s="39">
        <f t="shared" si="510"/>
        <v>0</v>
      </c>
      <c r="AG219" s="7">
        <f t="shared" si="511"/>
        <v>0</v>
      </c>
    </row>
    <row r="220" spans="1:33" ht="15.75" thickBot="1">
      <c r="A220" s="155" t="s">
        <v>179</v>
      </c>
      <c r="B220" s="156"/>
      <c r="C220" s="17">
        <f>C14+C83+C152</f>
        <v>0</v>
      </c>
      <c r="D220" s="17">
        <f t="shared" ref="D220:AD220" si="573">D14+D83+D152</f>
        <v>0</v>
      </c>
      <c r="E220" s="17">
        <f t="shared" si="573"/>
        <v>0</v>
      </c>
      <c r="F220" s="17">
        <f t="shared" si="573"/>
        <v>0</v>
      </c>
      <c r="G220" s="17">
        <f t="shared" si="573"/>
        <v>0</v>
      </c>
      <c r="H220" s="17">
        <f t="shared" si="573"/>
        <v>0</v>
      </c>
      <c r="I220" s="17">
        <f t="shared" si="573"/>
        <v>0</v>
      </c>
      <c r="J220" s="17">
        <f t="shared" si="573"/>
        <v>0</v>
      </c>
      <c r="K220" s="17">
        <f t="shared" si="573"/>
        <v>0</v>
      </c>
      <c r="L220" s="17">
        <f t="shared" si="573"/>
        <v>0</v>
      </c>
      <c r="M220" s="17">
        <f t="shared" si="573"/>
        <v>0</v>
      </c>
      <c r="N220" s="17">
        <f t="shared" si="573"/>
        <v>0</v>
      </c>
      <c r="O220" s="17">
        <f t="shared" si="573"/>
        <v>0</v>
      </c>
      <c r="P220" s="17">
        <f t="shared" si="573"/>
        <v>0</v>
      </c>
      <c r="Q220" s="17">
        <f t="shared" si="573"/>
        <v>0</v>
      </c>
      <c r="R220" s="17">
        <f t="shared" si="573"/>
        <v>0</v>
      </c>
      <c r="S220" s="17">
        <f t="shared" si="573"/>
        <v>0</v>
      </c>
      <c r="T220" s="17">
        <f t="shared" si="573"/>
        <v>0</v>
      </c>
      <c r="U220" s="17">
        <f t="shared" si="573"/>
        <v>0</v>
      </c>
      <c r="V220" s="17">
        <f t="shared" si="573"/>
        <v>0</v>
      </c>
      <c r="W220" s="17">
        <f t="shared" si="573"/>
        <v>0</v>
      </c>
      <c r="X220" s="17">
        <f t="shared" si="573"/>
        <v>0</v>
      </c>
      <c r="Y220" s="17">
        <f t="shared" si="573"/>
        <v>0</v>
      </c>
      <c r="Z220" s="17">
        <f t="shared" si="573"/>
        <v>0</v>
      </c>
      <c r="AA220" s="17">
        <f t="shared" si="573"/>
        <v>0</v>
      </c>
      <c r="AB220" s="17">
        <f t="shared" si="573"/>
        <v>0</v>
      </c>
      <c r="AC220" s="17">
        <f t="shared" si="573"/>
        <v>0</v>
      </c>
      <c r="AD220" s="17">
        <f t="shared" si="573"/>
        <v>0</v>
      </c>
      <c r="AE220" s="39"/>
      <c r="AF220" s="39">
        <f t="shared" si="510"/>
        <v>0</v>
      </c>
      <c r="AG220" s="7">
        <f t="shared" si="511"/>
        <v>0</v>
      </c>
    </row>
    <row r="221" spans="1:33" ht="15.75" thickBot="1">
      <c r="A221" s="155" t="s">
        <v>35</v>
      </c>
      <c r="B221" s="156"/>
      <c r="C221" s="63">
        <f>C219+C220</f>
        <v>0</v>
      </c>
      <c r="D221" s="63">
        <f t="shared" ref="D221:AD221" si="574">D219+D220</f>
        <v>0</v>
      </c>
      <c r="E221" s="63">
        <f t="shared" si="574"/>
        <v>0</v>
      </c>
      <c r="F221" s="63">
        <f t="shared" si="574"/>
        <v>0</v>
      </c>
      <c r="G221" s="63">
        <f t="shared" si="574"/>
        <v>0</v>
      </c>
      <c r="H221" s="63">
        <f t="shared" si="574"/>
        <v>0</v>
      </c>
      <c r="I221" s="63">
        <f t="shared" si="574"/>
        <v>0</v>
      </c>
      <c r="J221" s="63">
        <f t="shared" si="574"/>
        <v>0</v>
      </c>
      <c r="K221" s="63">
        <f t="shared" si="574"/>
        <v>0</v>
      </c>
      <c r="L221" s="63">
        <f t="shared" si="574"/>
        <v>0</v>
      </c>
      <c r="M221" s="63">
        <f t="shared" si="574"/>
        <v>0</v>
      </c>
      <c r="N221" s="63">
        <f t="shared" si="574"/>
        <v>0</v>
      </c>
      <c r="O221" s="63">
        <f t="shared" si="574"/>
        <v>0</v>
      </c>
      <c r="P221" s="63">
        <f t="shared" si="574"/>
        <v>0</v>
      </c>
      <c r="Q221" s="63">
        <f t="shared" si="574"/>
        <v>0</v>
      </c>
      <c r="R221" s="63">
        <f t="shared" si="574"/>
        <v>0</v>
      </c>
      <c r="S221" s="63">
        <f t="shared" si="574"/>
        <v>0</v>
      </c>
      <c r="T221" s="63">
        <f t="shared" si="574"/>
        <v>0</v>
      </c>
      <c r="U221" s="63">
        <f t="shared" si="574"/>
        <v>0</v>
      </c>
      <c r="V221" s="63">
        <f t="shared" si="574"/>
        <v>0</v>
      </c>
      <c r="W221" s="63">
        <f t="shared" si="574"/>
        <v>0</v>
      </c>
      <c r="X221" s="63">
        <f t="shared" si="574"/>
        <v>0</v>
      </c>
      <c r="Y221" s="63">
        <f t="shared" si="574"/>
        <v>0</v>
      </c>
      <c r="Z221" s="63">
        <f t="shared" si="574"/>
        <v>0</v>
      </c>
      <c r="AA221" s="63">
        <f t="shared" si="574"/>
        <v>0</v>
      </c>
      <c r="AB221" s="63">
        <f t="shared" si="574"/>
        <v>0</v>
      </c>
      <c r="AC221" s="63">
        <f t="shared" si="574"/>
        <v>0</v>
      </c>
      <c r="AD221" s="63">
        <f t="shared" si="574"/>
        <v>0</v>
      </c>
      <c r="AE221" s="39"/>
      <c r="AF221" s="39">
        <f t="shared" si="510"/>
        <v>0</v>
      </c>
      <c r="AG221" s="7">
        <f t="shared" si="511"/>
        <v>0</v>
      </c>
    </row>
    <row r="222" spans="1:33">
      <c r="A222" s="11"/>
      <c r="B222" s="11"/>
      <c r="C222" s="7"/>
      <c r="AF222" s="39"/>
      <c r="AG222" s="7">
        <f t="shared" ref="AG222" si="575">AF222-C222</f>
        <v>0</v>
      </c>
    </row>
    <row r="223" spans="1:33" ht="18.75">
      <c r="A223" s="146" t="s">
        <v>187</v>
      </c>
    </row>
    <row r="224" spans="1:33" ht="15.75" thickBot="1"/>
    <row r="225" spans="1:33" ht="15.75" thickBot="1">
      <c r="A225" s="173" t="s">
        <v>0</v>
      </c>
      <c r="B225" s="170" t="s">
        <v>1</v>
      </c>
      <c r="C225" s="112" t="s">
        <v>153</v>
      </c>
    </row>
    <row r="226" spans="1:33" ht="24.75">
      <c r="A226" s="174"/>
      <c r="B226" s="171"/>
      <c r="C226" s="111" t="s">
        <v>2</v>
      </c>
      <c r="D226" s="157" t="s">
        <v>3</v>
      </c>
      <c r="E226" s="157"/>
      <c r="F226" s="157"/>
      <c r="G226" s="157" t="s">
        <v>4</v>
      </c>
      <c r="H226" s="157"/>
      <c r="I226" s="157"/>
      <c r="J226" s="157" t="s">
        <v>21</v>
      </c>
      <c r="K226" s="157"/>
      <c r="L226" s="157"/>
      <c r="M226" s="157" t="s">
        <v>22</v>
      </c>
      <c r="N226" s="157"/>
      <c r="O226" s="157"/>
      <c r="P226" s="157" t="s">
        <v>24</v>
      </c>
      <c r="Q226" s="157"/>
      <c r="R226" s="157"/>
      <c r="S226" s="157" t="s">
        <v>27</v>
      </c>
      <c r="T226" s="157"/>
      <c r="U226" s="157"/>
      <c r="V226" s="157" t="s">
        <v>55</v>
      </c>
      <c r="W226" s="157"/>
      <c r="X226" s="157"/>
      <c r="Y226" s="157" t="s">
        <v>56</v>
      </c>
      <c r="Z226" s="157"/>
      <c r="AA226" s="157"/>
      <c r="AB226" s="157" t="s">
        <v>57</v>
      </c>
      <c r="AC226" s="157"/>
      <c r="AD226" s="163"/>
    </row>
    <row r="227" spans="1:33" ht="15.75" thickBot="1">
      <c r="A227" s="175"/>
      <c r="B227" s="172"/>
      <c r="C227" s="110" t="s">
        <v>5</v>
      </c>
      <c r="D227" s="14" t="s">
        <v>12</v>
      </c>
      <c r="E227" s="14" t="s">
        <v>13</v>
      </c>
      <c r="F227" s="14" t="s">
        <v>14</v>
      </c>
      <c r="G227" s="14" t="s">
        <v>15</v>
      </c>
      <c r="H227" s="14" t="s">
        <v>16</v>
      </c>
      <c r="I227" s="14" t="s">
        <v>17</v>
      </c>
      <c r="J227" s="14" t="s">
        <v>6</v>
      </c>
      <c r="K227" s="14" t="s">
        <v>7</v>
      </c>
      <c r="L227" s="14" t="s">
        <v>8</v>
      </c>
      <c r="M227" s="14" t="s">
        <v>9</v>
      </c>
      <c r="N227" s="14" t="s">
        <v>10</v>
      </c>
      <c r="O227" s="14" t="s">
        <v>11</v>
      </c>
      <c r="P227" s="14" t="s">
        <v>12</v>
      </c>
      <c r="Q227" s="14" t="s">
        <v>13</v>
      </c>
      <c r="R227" s="14" t="s">
        <v>14</v>
      </c>
      <c r="S227" s="15" t="s">
        <v>12</v>
      </c>
      <c r="T227" s="15" t="s">
        <v>13</v>
      </c>
      <c r="U227" s="15" t="s">
        <v>14</v>
      </c>
      <c r="V227" s="15" t="s">
        <v>15</v>
      </c>
      <c r="W227" s="15" t="s">
        <v>16</v>
      </c>
      <c r="X227" s="15" t="s">
        <v>17</v>
      </c>
      <c r="Y227" s="100" t="s">
        <v>6</v>
      </c>
      <c r="Z227" s="15" t="s">
        <v>7</v>
      </c>
      <c r="AA227" s="15" t="s">
        <v>8</v>
      </c>
      <c r="AB227" s="15" t="s">
        <v>9</v>
      </c>
      <c r="AC227" s="15" t="s">
        <v>10</v>
      </c>
      <c r="AD227" s="109" t="s">
        <v>11</v>
      </c>
    </row>
    <row r="228" spans="1:33" ht="24">
      <c r="A228" s="167" t="s">
        <v>189</v>
      </c>
      <c r="B228" s="115" t="s">
        <v>64</v>
      </c>
      <c r="C228" s="131">
        <f>TES!R41</f>
        <v>355</v>
      </c>
      <c r="D228" s="116">
        <f t="shared" ref="D228:AD228" si="576">D231+D243+D255</f>
        <v>0</v>
      </c>
      <c r="E228" s="116">
        <f t="shared" si="576"/>
        <v>0</v>
      </c>
      <c r="F228" s="116">
        <f t="shared" si="576"/>
        <v>0</v>
      </c>
      <c r="G228" s="116">
        <f t="shared" si="576"/>
        <v>0</v>
      </c>
      <c r="H228" s="116">
        <f t="shared" si="576"/>
        <v>0</v>
      </c>
      <c r="I228" s="116">
        <f t="shared" si="576"/>
        <v>0</v>
      </c>
      <c r="J228" s="116">
        <f t="shared" si="576"/>
        <v>0</v>
      </c>
      <c r="K228" s="116">
        <f t="shared" si="576"/>
        <v>0</v>
      </c>
      <c r="L228" s="116">
        <f t="shared" si="576"/>
        <v>0</v>
      </c>
      <c r="M228" s="116">
        <f t="shared" si="576"/>
        <v>0</v>
      </c>
      <c r="N228" s="116">
        <f t="shared" si="576"/>
        <v>0</v>
      </c>
      <c r="O228" s="116">
        <f t="shared" si="576"/>
        <v>0</v>
      </c>
      <c r="P228" s="116">
        <f t="shared" si="576"/>
        <v>0</v>
      </c>
      <c r="Q228" s="116">
        <f t="shared" si="576"/>
        <v>0</v>
      </c>
      <c r="R228" s="116">
        <f t="shared" si="576"/>
        <v>0</v>
      </c>
      <c r="S228" s="131">
        <f t="shared" si="576"/>
        <v>0</v>
      </c>
      <c r="T228" s="131">
        <f t="shared" si="576"/>
        <v>0</v>
      </c>
      <c r="U228" s="131">
        <f t="shared" si="576"/>
        <v>0</v>
      </c>
      <c r="V228" s="131">
        <f t="shared" si="576"/>
        <v>0</v>
      </c>
      <c r="W228" s="131">
        <f t="shared" si="576"/>
        <v>0</v>
      </c>
      <c r="X228" s="131">
        <f t="shared" si="576"/>
        <v>0</v>
      </c>
      <c r="Y228" s="131">
        <f t="shared" si="576"/>
        <v>0</v>
      </c>
      <c r="Z228" s="131">
        <f t="shared" si="576"/>
        <v>0</v>
      </c>
      <c r="AA228" s="131">
        <f t="shared" si="576"/>
        <v>0</v>
      </c>
      <c r="AB228" s="131">
        <f t="shared" si="576"/>
        <v>0</v>
      </c>
      <c r="AC228" s="131">
        <f t="shared" si="576"/>
        <v>0</v>
      </c>
      <c r="AD228" s="131">
        <f t="shared" si="576"/>
        <v>0</v>
      </c>
      <c r="AF228" s="39">
        <f>SUM(D228:AD228)</f>
        <v>0</v>
      </c>
      <c r="AG228" s="7">
        <f>AF228-C228</f>
        <v>-355</v>
      </c>
    </row>
    <row r="229" spans="1:33">
      <c r="A229" s="168"/>
      <c r="B229" s="108" t="s">
        <v>187</v>
      </c>
      <c r="C229" s="56">
        <f>TES!S41</f>
        <v>0</v>
      </c>
      <c r="D229" s="56">
        <f t="shared" ref="D229:AD229" si="577">D232+D244+D256</f>
        <v>0</v>
      </c>
      <c r="E229" s="56">
        <f t="shared" si="577"/>
        <v>0</v>
      </c>
      <c r="F229" s="56">
        <f t="shared" si="577"/>
        <v>0</v>
      </c>
      <c r="G229" s="56">
        <f t="shared" si="577"/>
        <v>0</v>
      </c>
      <c r="H229" s="56">
        <f t="shared" si="577"/>
        <v>0</v>
      </c>
      <c r="I229" s="56">
        <f t="shared" si="577"/>
        <v>0</v>
      </c>
      <c r="J229" s="56">
        <f t="shared" si="577"/>
        <v>0</v>
      </c>
      <c r="K229" s="56">
        <f t="shared" si="577"/>
        <v>0</v>
      </c>
      <c r="L229" s="56">
        <f t="shared" si="577"/>
        <v>0</v>
      </c>
      <c r="M229" s="56">
        <f t="shared" si="577"/>
        <v>0</v>
      </c>
      <c r="N229" s="56">
        <f t="shared" si="577"/>
        <v>0</v>
      </c>
      <c r="O229" s="56">
        <f t="shared" si="577"/>
        <v>0</v>
      </c>
      <c r="P229" s="56">
        <f t="shared" si="577"/>
        <v>0</v>
      </c>
      <c r="Q229" s="56">
        <f t="shared" si="577"/>
        <v>0</v>
      </c>
      <c r="R229" s="56">
        <f t="shared" si="577"/>
        <v>0</v>
      </c>
      <c r="S229" s="113">
        <f t="shared" si="577"/>
        <v>0</v>
      </c>
      <c r="T229" s="113">
        <f t="shared" si="577"/>
        <v>0</v>
      </c>
      <c r="U229" s="113">
        <f t="shared" si="577"/>
        <v>0</v>
      </c>
      <c r="V229" s="113">
        <f t="shared" si="577"/>
        <v>0</v>
      </c>
      <c r="W229" s="113">
        <f t="shared" si="577"/>
        <v>0</v>
      </c>
      <c r="X229" s="113">
        <f t="shared" si="577"/>
        <v>0</v>
      </c>
      <c r="Y229" s="113">
        <f t="shared" si="577"/>
        <v>0</v>
      </c>
      <c r="Z229" s="113">
        <f t="shared" si="577"/>
        <v>0</v>
      </c>
      <c r="AA229" s="113">
        <f t="shared" si="577"/>
        <v>0</v>
      </c>
      <c r="AB229" s="113">
        <f t="shared" si="577"/>
        <v>0</v>
      </c>
      <c r="AC229" s="113">
        <f t="shared" si="577"/>
        <v>0</v>
      </c>
      <c r="AD229" s="113">
        <f t="shared" si="577"/>
        <v>0</v>
      </c>
      <c r="AF229" s="39">
        <f t="shared" ref="AF229:AF242" si="578">SUM(D229:AD229)</f>
        <v>0</v>
      </c>
      <c r="AG229" s="7">
        <f t="shared" ref="AG229:AG242" si="579">AF229-C229</f>
        <v>0</v>
      </c>
    </row>
    <row r="230" spans="1:33" ht="15.75" thickBot="1">
      <c r="A230" s="169"/>
      <c r="B230" s="57" t="s">
        <v>61</v>
      </c>
      <c r="C230" s="42">
        <f>TES!T41</f>
        <v>0</v>
      </c>
      <c r="D230" s="42">
        <f t="shared" ref="D230:AD230" si="580">D233+D245+D257</f>
        <v>0</v>
      </c>
      <c r="E230" s="42">
        <f t="shared" si="580"/>
        <v>0</v>
      </c>
      <c r="F230" s="42">
        <f t="shared" si="580"/>
        <v>0</v>
      </c>
      <c r="G230" s="42">
        <f t="shared" si="580"/>
        <v>0</v>
      </c>
      <c r="H230" s="42">
        <f t="shared" si="580"/>
        <v>0</v>
      </c>
      <c r="I230" s="42">
        <f t="shared" si="580"/>
        <v>0</v>
      </c>
      <c r="J230" s="42">
        <f t="shared" si="580"/>
        <v>0</v>
      </c>
      <c r="K230" s="42">
        <f t="shared" si="580"/>
        <v>0</v>
      </c>
      <c r="L230" s="42">
        <f t="shared" si="580"/>
        <v>0</v>
      </c>
      <c r="M230" s="42">
        <f t="shared" si="580"/>
        <v>0</v>
      </c>
      <c r="N230" s="42">
        <f t="shared" si="580"/>
        <v>0</v>
      </c>
      <c r="O230" s="42">
        <f t="shared" si="580"/>
        <v>0</v>
      </c>
      <c r="P230" s="42">
        <f t="shared" si="580"/>
        <v>0</v>
      </c>
      <c r="Q230" s="42">
        <f t="shared" si="580"/>
        <v>0</v>
      </c>
      <c r="R230" s="42">
        <f t="shared" si="580"/>
        <v>0</v>
      </c>
      <c r="S230" s="114">
        <f t="shared" si="580"/>
        <v>0</v>
      </c>
      <c r="T230" s="114">
        <f t="shared" si="580"/>
        <v>0</v>
      </c>
      <c r="U230" s="114">
        <f t="shared" si="580"/>
        <v>0</v>
      </c>
      <c r="V230" s="114">
        <f t="shared" si="580"/>
        <v>0</v>
      </c>
      <c r="W230" s="114">
        <f t="shared" si="580"/>
        <v>0</v>
      </c>
      <c r="X230" s="114">
        <f t="shared" si="580"/>
        <v>0</v>
      </c>
      <c r="Y230" s="114">
        <f t="shared" si="580"/>
        <v>0</v>
      </c>
      <c r="Z230" s="114">
        <f t="shared" si="580"/>
        <v>0</v>
      </c>
      <c r="AA230" s="114">
        <f t="shared" si="580"/>
        <v>0</v>
      </c>
      <c r="AB230" s="114">
        <f t="shared" si="580"/>
        <v>0</v>
      </c>
      <c r="AC230" s="114">
        <f t="shared" si="580"/>
        <v>0</v>
      </c>
      <c r="AD230" s="114">
        <f t="shared" si="580"/>
        <v>0</v>
      </c>
      <c r="AF230" s="39">
        <f t="shared" si="578"/>
        <v>0</v>
      </c>
      <c r="AG230" s="7">
        <f t="shared" si="579"/>
        <v>0</v>
      </c>
    </row>
    <row r="231" spans="1:33" ht="15" customHeight="1">
      <c r="A231" s="164" t="s">
        <v>194</v>
      </c>
      <c r="B231" s="104" t="s">
        <v>64</v>
      </c>
      <c r="C231" s="71">
        <f>TES!C41</f>
        <v>162</v>
      </c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>
        <f>S234+S237+S240</f>
        <v>0</v>
      </c>
      <c r="T231" s="28">
        <f t="shared" ref="T231:AD231" si="581">T234+T237+T240</f>
        <v>0</v>
      </c>
      <c r="U231" s="28">
        <f t="shared" si="581"/>
        <v>0</v>
      </c>
      <c r="V231" s="28">
        <f t="shared" si="581"/>
        <v>0</v>
      </c>
      <c r="W231" s="28">
        <f t="shared" si="581"/>
        <v>0</v>
      </c>
      <c r="X231" s="28">
        <f t="shared" si="581"/>
        <v>0</v>
      </c>
      <c r="Y231" s="28">
        <f t="shared" si="581"/>
        <v>0</v>
      </c>
      <c r="Z231" s="28">
        <f t="shared" si="581"/>
        <v>0</v>
      </c>
      <c r="AA231" s="28">
        <f t="shared" si="581"/>
        <v>0</v>
      </c>
      <c r="AB231" s="28">
        <f t="shared" si="581"/>
        <v>0</v>
      </c>
      <c r="AC231" s="28">
        <f t="shared" si="581"/>
        <v>0</v>
      </c>
      <c r="AD231" s="28">
        <f t="shared" si="581"/>
        <v>0</v>
      </c>
      <c r="AF231" s="39">
        <f t="shared" si="578"/>
        <v>0</v>
      </c>
      <c r="AG231" s="7">
        <f t="shared" si="579"/>
        <v>-162</v>
      </c>
    </row>
    <row r="232" spans="1:33">
      <c r="A232" s="165"/>
      <c r="B232" s="104" t="s">
        <v>181</v>
      </c>
      <c r="C232" s="28">
        <f>TES!E41</f>
        <v>0</v>
      </c>
      <c r="D232" s="28"/>
      <c r="E232" s="28"/>
      <c r="F232" s="28"/>
      <c r="G232" s="28"/>
      <c r="H232" s="28"/>
      <c r="I232" s="28"/>
      <c r="J232" s="28"/>
      <c r="K232" s="28"/>
      <c r="L232" s="28"/>
      <c r="M232" s="105"/>
      <c r="N232" s="105"/>
      <c r="O232" s="28"/>
      <c r="P232" s="28"/>
      <c r="Q232" s="28"/>
      <c r="R232" s="28"/>
      <c r="S232" s="28">
        <f>S235+S238+S241</f>
        <v>0</v>
      </c>
      <c r="T232" s="28">
        <f t="shared" ref="T232:AD232" si="582">T235+T238+T241</f>
        <v>0</v>
      </c>
      <c r="U232" s="28">
        <f t="shared" si="582"/>
        <v>0</v>
      </c>
      <c r="V232" s="28">
        <f t="shared" si="582"/>
        <v>0</v>
      </c>
      <c r="W232" s="28">
        <f t="shared" si="582"/>
        <v>0</v>
      </c>
      <c r="X232" s="28">
        <f t="shared" si="582"/>
        <v>0</v>
      </c>
      <c r="Y232" s="28">
        <f t="shared" si="582"/>
        <v>0</v>
      </c>
      <c r="Z232" s="28">
        <f t="shared" si="582"/>
        <v>0</v>
      </c>
      <c r="AA232" s="28">
        <f t="shared" si="582"/>
        <v>0</v>
      </c>
      <c r="AB232" s="28">
        <f t="shared" si="582"/>
        <v>0</v>
      </c>
      <c r="AC232" s="28">
        <f t="shared" si="582"/>
        <v>0</v>
      </c>
      <c r="AD232" s="28">
        <f t="shared" si="582"/>
        <v>0</v>
      </c>
      <c r="AF232" s="39">
        <f t="shared" si="578"/>
        <v>0</v>
      </c>
      <c r="AG232" s="7">
        <f t="shared" si="579"/>
        <v>0</v>
      </c>
    </row>
    <row r="233" spans="1:33" ht="15.75" thickBot="1">
      <c r="A233" s="166"/>
      <c r="B233" s="106" t="s">
        <v>61</v>
      </c>
      <c r="C233" s="27">
        <f>TES!F41</f>
        <v>0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107"/>
      <c r="N233" s="107"/>
      <c r="O233" s="27"/>
      <c r="P233" s="27"/>
      <c r="Q233" s="27"/>
      <c r="R233" s="27"/>
      <c r="S233" s="27">
        <f>S236+S239+S242</f>
        <v>0</v>
      </c>
      <c r="T233" s="27">
        <f t="shared" ref="T233:AD233" si="583">T236+T239+T242</f>
        <v>0</v>
      </c>
      <c r="U233" s="27">
        <f t="shared" si="583"/>
        <v>0</v>
      </c>
      <c r="V233" s="27">
        <f t="shared" si="583"/>
        <v>0</v>
      </c>
      <c r="W233" s="27">
        <f t="shared" si="583"/>
        <v>0</v>
      </c>
      <c r="X233" s="27">
        <f t="shared" si="583"/>
        <v>0</v>
      </c>
      <c r="Y233" s="27">
        <f t="shared" si="583"/>
        <v>0</v>
      </c>
      <c r="Z233" s="27">
        <f t="shared" si="583"/>
        <v>0</v>
      </c>
      <c r="AA233" s="27">
        <f t="shared" si="583"/>
        <v>0</v>
      </c>
      <c r="AB233" s="27">
        <f t="shared" si="583"/>
        <v>0</v>
      </c>
      <c r="AC233" s="27">
        <f t="shared" si="583"/>
        <v>0</v>
      </c>
      <c r="AD233" s="27">
        <f t="shared" si="583"/>
        <v>0</v>
      </c>
      <c r="AF233" s="39">
        <f t="shared" si="578"/>
        <v>0</v>
      </c>
      <c r="AG233" s="7">
        <f t="shared" si="579"/>
        <v>0</v>
      </c>
    </row>
    <row r="234" spans="1:33" ht="19.5" customHeight="1">
      <c r="A234" s="158" t="s">
        <v>195</v>
      </c>
      <c r="B234" s="101" t="s">
        <v>64</v>
      </c>
      <c r="C234" s="62">
        <f>TES!C38</f>
        <v>76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02"/>
      <c r="N234" s="102"/>
      <c r="O234" s="16"/>
      <c r="P234" s="62"/>
      <c r="Q234" s="16"/>
      <c r="R234" s="16"/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35">
        <v>0</v>
      </c>
      <c r="AF234" s="39">
        <f t="shared" si="578"/>
        <v>0</v>
      </c>
      <c r="AG234" s="7">
        <f t="shared" si="579"/>
        <v>-76</v>
      </c>
    </row>
    <row r="235" spans="1:33">
      <c r="A235" s="159"/>
      <c r="B235" s="96" t="s">
        <v>190</v>
      </c>
      <c r="C235" s="95">
        <f>TES!E38</f>
        <v>0</v>
      </c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8"/>
      <c r="O235" s="68"/>
      <c r="P235" s="69"/>
      <c r="Q235" s="95"/>
      <c r="R235" s="69"/>
      <c r="S235" s="69">
        <f>S234*TES!$D$38</f>
        <v>0</v>
      </c>
      <c r="T235" s="69">
        <f>T234*TES!$D$38</f>
        <v>0</v>
      </c>
      <c r="U235" s="69">
        <f>U234*TES!$D$38</f>
        <v>0</v>
      </c>
      <c r="V235" s="69">
        <f>V234*TES!$D$38</f>
        <v>0</v>
      </c>
      <c r="W235" s="69">
        <f>W234*TES!$D$38</f>
        <v>0</v>
      </c>
      <c r="X235" s="69">
        <f>X234*TES!$D$38</f>
        <v>0</v>
      </c>
      <c r="Y235" s="69">
        <f>Y234*TES!$D$38</f>
        <v>0</v>
      </c>
      <c r="Z235" s="69">
        <f>Z234*TES!$D$38</f>
        <v>0</v>
      </c>
      <c r="AA235" s="69">
        <f>AA234*TES!$D$38</f>
        <v>0</v>
      </c>
      <c r="AB235" s="69">
        <f>AB234*TES!$D$38</f>
        <v>0</v>
      </c>
      <c r="AC235" s="69">
        <f>AC234*TES!$D$38</f>
        <v>0</v>
      </c>
      <c r="AD235" s="69">
        <f>AD234*TES!$D$38</f>
        <v>0</v>
      </c>
      <c r="AF235" s="39">
        <f t="shared" si="578"/>
        <v>0</v>
      </c>
      <c r="AG235" s="7">
        <f t="shared" si="579"/>
        <v>0</v>
      </c>
    </row>
    <row r="236" spans="1:33" ht="15.75" thickBot="1">
      <c r="A236" s="160"/>
      <c r="B236" s="4" t="s">
        <v>61</v>
      </c>
      <c r="C236" s="38">
        <f>TES!F38</f>
        <v>0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32"/>
      <c r="O236" s="32"/>
      <c r="P236" s="26"/>
      <c r="Q236" s="70"/>
      <c r="R236" s="18"/>
      <c r="S236" s="18">
        <f>S235*1.08-S235</f>
        <v>0</v>
      </c>
      <c r="T236" s="18">
        <f t="shared" ref="T236:AD236" si="584">T235*1.08-T235</f>
        <v>0</v>
      </c>
      <c r="U236" s="18">
        <f>U235*1.08-U235</f>
        <v>0</v>
      </c>
      <c r="V236" s="18">
        <f t="shared" si="584"/>
        <v>0</v>
      </c>
      <c r="W236" s="18">
        <f t="shared" si="584"/>
        <v>0</v>
      </c>
      <c r="X236" s="18">
        <f t="shared" si="584"/>
        <v>0</v>
      </c>
      <c r="Y236" s="18">
        <f t="shared" si="584"/>
        <v>0</v>
      </c>
      <c r="Z236" s="18">
        <f t="shared" si="584"/>
        <v>0</v>
      </c>
      <c r="AA236" s="18">
        <f t="shared" si="584"/>
        <v>0</v>
      </c>
      <c r="AB236" s="18">
        <f t="shared" si="584"/>
        <v>0</v>
      </c>
      <c r="AC236" s="18">
        <f t="shared" si="584"/>
        <v>0</v>
      </c>
      <c r="AD236" s="18">
        <f t="shared" si="584"/>
        <v>0</v>
      </c>
      <c r="AF236" s="39">
        <f t="shared" si="578"/>
        <v>0</v>
      </c>
      <c r="AG236" s="7">
        <f t="shared" si="579"/>
        <v>0</v>
      </c>
    </row>
    <row r="237" spans="1:33" ht="17.25" customHeight="1">
      <c r="A237" s="158" t="s">
        <v>196</v>
      </c>
      <c r="B237" s="101" t="s">
        <v>64</v>
      </c>
      <c r="C237" s="62">
        <f>TES!C39</f>
        <v>85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02"/>
      <c r="N237" s="102"/>
      <c r="O237" s="16"/>
      <c r="P237" s="62"/>
      <c r="Q237" s="16"/>
      <c r="R237" s="16"/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35">
        <v>0</v>
      </c>
      <c r="AF237" s="39">
        <f t="shared" si="578"/>
        <v>0</v>
      </c>
      <c r="AG237" s="7">
        <f t="shared" si="579"/>
        <v>-85</v>
      </c>
    </row>
    <row r="238" spans="1:33">
      <c r="A238" s="159"/>
      <c r="B238" s="96" t="s">
        <v>191</v>
      </c>
      <c r="C238" s="95">
        <f>TES!E39</f>
        <v>0</v>
      </c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8"/>
      <c r="O238" s="68"/>
      <c r="P238" s="69"/>
      <c r="Q238" s="95"/>
      <c r="R238" s="69"/>
      <c r="S238" s="69">
        <f>S237*TES!$D$39</f>
        <v>0</v>
      </c>
      <c r="T238" s="69">
        <f>T237*TES!$D$39</f>
        <v>0</v>
      </c>
      <c r="U238" s="69">
        <f>U237*TES!$D$39</f>
        <v>0</v>
      </c>
      <c r="V238" s="69">
        <f>V237*TES!$D$39</f>
        <v>0</v>
      </c>
      <c r="W238" s="69">
        <f>W237*TES!$D$39</f>
        <v>0</v>
      </c>
      <c r="X238" s="69">
        <f>X237*TES!$D$39</f>
        <v>0</v>
      </c>
      <c r="Y238" s="69">
        <f>Y237*TES!$D$39</f>
        <v>0</v>
      </c>
      <c r="Z238" s="69">
        <f>Z237*TES!$D$39</f>
        <v>0</v>
      </c>
      <c r="AA238" s="69">
        <f>AA237*TES!$D$39</f>
        <v>0</v>
      </c>
      <c r="AB238" s="69">
        <f>AB237*TES!$D$39</f>
        <v>0</v>
      </c>
      <c r="AC238" s="69">
        <f>AC237*TES!$D$39</f>
        <v>0</v>
      </c>
      <c r="AD238" s="69">
        <f>AD237*TES!$D$39</f>
        <v>0</v>
      </c>
      <c r="AF238" s="39">
        <f t="shared" si="578"/>
        <v>0</v>
      </c>
      <c r="AG238" s="7">
        <f t="shared" si="579"/>
        <v>0</v>
      </c>
    </row>
    <row r="239" spans="1:33" ht="15.75" thickBot="1">
      <c r="A239" s="160"/>
      <c r="B239" s="4" t="s">
        <v>61</v>
      </c>
      <c r="C239" s="38">
        <f>TES!F39</f>
        <v>0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32"/>
      <c r="O239" s="32"/>
      <c r="P239" s="26"/>
      <c r="Q239" s="70"/>
      <c r="R239" s="18"/>
      <c r="S239" s="18">
        <f>S238*1.08-S238</f>
        <v>0</v>
      </c>
      <c r="T239" s="18">
        <f t="shared" ref="T239:AD239" si="585">T238*1.08-T238</f>
        <v>0</v>
      </c>
      <c r="U239" s="18">
        <f t="shared" si="585"/>
        <v>0</v>
      </c>
      <c r="V239" s="18">
        <f t="shared" si="585"/>
        <v>0</v>
      </c>
      <c r="W239" s="18">
        <f t="shared" si="585"/>
        <v>0</v>
      </c>
      <c r="X239" s="18">
        <f t="shared" si="585"/>
        <v>0</v>
      </c>
      <c r="Y239" s="18">
        <f t="shared" si="585"/>
        <v>0</v>
      </c>
      <c r="Z239" s="18">
        <f t="shared" si="585"/>
        <v>0</v>
      </c>
      <c r="AA239" s="18">
        <f t="shared" si="585"/>
        <v>0</v>
      </c>
      <c r="AB239" s="18">
        <f t="shared" si="585"/>
        <v>0</v>
      </c>
      <c r="AC239" s="18">
        <f t="shared" si="585"/>
        <v>0</v>
      </c>
      <c r="AD239" s="18">
        <f t="shared" si="585"/>
        <v>0</v>
      </c>
      <c r="AF239" s="39">
        <f t="shared" si="578"/>
        <v>0</v>
      </c>
      <c r="AG239" s="7">
        <f t="shared" si="579"/>
        <v>0</v>
      </c>
    </row>
    <row r="240" spans="1:33" ht="21.75" customHeight="1">
      <c r="A240" s="158" t="s">
        <v>197</v>
      </c>
      <c r="B240" s="101" t="s">
        <v>64</v>
      </c>
      <c r="C240" s="62">
        <f>TES!C40</f>
        <v>1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02"/>
      <c r="N240" s="102"/>
      <c r="O240" s="16"/>
      <c r="P240" s="62"/>
      <c r="Q240" s="16"/>
      <c r="R240" s="16"/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35">
        <v>0</v>
      </c>
      <c r="AF240" s="39">
        <f t="shared" si="578"/>
        <v>0</v>
      </c>
      <c r="AG240" s="7">
        <f t="shared" si="579"/>
        <v>-1</v>
      </c>
    </row>
    <row r="241" spans="1:33">
      <c r="A241" s="159"/>
      <c r="B241" s="96" t="s">
        <v>192</v>
      </c>
      <c r="C241" s="95">
        <f>TES!E40</f>
        <v>0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8"/>
      <c r="O241" s="68"/>
      <c r="P241" s="69"/>
      <c r="Q241" s="95"/>
      <c r="R241" s="69"/>
      <c r="S241" s="69">
        <f>S240*TES!$D$40</f>
        <v>0</v>
      </c>
      <c r="T241" s="69">
        <f>T240*TES!$D$40</f>
        <v>0</v>
      </c>
      <c r="U241" s="69">
        <f>U240*TES!$D$40</f>
        <v>0</v>
      </c>
      <c r="V241" s="69">
        <f>V240*TES!$D$40</f>
        <v>0</v>
      </c>
      <c r="W241" s="69">
        <f>W240*TES!$D$40</f>
        <v>0</v>
      </c>
      <c r="X241" s="69">
        <f>X240*TES!$D$40</f>
        <v>0</v>
      </c>
      <c r="Y241" s="69">
        <f>Y240*TES!$D$40</f>
        <v>0</v>
      </c>
      <c r="Z241" s="69">
        <f>Z240*TES!$D$40</f>
        <v>0</v>
      </c>
      <c r="AA241" s="69">
        <f>AA240*TES!$D$40</f>
        <v>0</v>
      </c>
      <c r="AB241" s="69">
        <f>AB240*TES!$D$40</f>
        <v>0</v>
      </c>
      <c r="AC241" s="69">
        <f>AC240*TES!$D$40</f>
        <v>0</v>
      </c>
      <c r="AD241" s="69">
        <f>AD240*TES!$D$40</f>
        <v>0</v>
      </c>
      <c r="AF241" s="39">
        <f t="shared" si="578"/>
        <v>0</v>
      </c>
      <c r="AG241" s="7">
        <f t="shared" si="579"/>
        <v>0</v>
      </c>
    </row>
    <row r="242" spans="1:33" ht="15.75" thickBot="1">
      <c r="A242" s="160"/>
      <c r="B242" s="4" t="s">
        <v>61</v>
      </c>
      <c r="C242" s="38">
        <f>TES!F40</f>
        <v>0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32"/>
      <c r="O242" s="32"/>
      <c r="P242" s="26"/>
      <c r="Q242" s="70"/>
      <c r="R242" s="18"/>
      <c r="S242" s="18">
        <f>S241*1.08-S241</f>
        <v>0</v>
      </c>
      <c r="T242" s="18">
        <f t="shared" ref="T242:AC242" si="586">T241*1.08-T241</f>
        <v>0</v>
      </c>
      <c r="U242" s="18">
        <f t="shared" si="586"/>
        <v>0</v>
      </c>
      <c r="V242" s="18">
        <f t="shared" si="586"/>
        <v>0</v>
      </c>
      <c r="W242" s="18">
        <f t="shared" si="586"/>
        <v>0</v>
      </c>
      <c r="X242" s="18">
        <f t="shared" si="586"/>
        <v>0</v>
      </c>
      <c r="Y242" s="18">
        <f t="shared" si="586"/>
        <v>0</v>
      </c>
      <c r="Z242" s="18">
        <f t="shared" si="586"/>
        <v>0</v>
      </c>
      <c r="AA242" s="18">
        <f t="shared" si="586"/>
        <v>0</v>
      </c>
      <c r="AB242" s="18">
        <f t="shared" si="586"/>
        <v>0</v>
      </c>
      <c r="AC242" s="18">
        <f t="shared" si="586"/>
        <v>0</v>
      </c>
      <c r="AD242" s="18">
        <f>AD241*1.08-AD241</f>
        <v>0</v>
      </c>
      <c r="AF242" s="39">
        <f t="shared" si="578"/>
        <v>0</v>
      </c>
      <c r="AG242" s="7">
        <f t="shared" si="579"/>
        <v>0</v>
      </c>
    </row>
    <row r="243" spans="1:33" ht="24">
      <c r="A243" s="164" t="s">
        <v>193</v>
      </c>
      <c r="B243" s="104" t="s">
        <v>64</v>
      </c>
      <c r="C243" s="71">
        <f>TES!H41</f>
        <v>164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>
        <f>S246+S249+S252</f>
        <v>0</v>
      </c>
      <c r="T243" s="28">
        <f t="shared" ref="T243:AC243" si="587">T246+T249+T252</f>
        <v>0</v>
      </c>
      <c r="U243" s="28">
        <f t="shared" si="587"/>
        <v>0</v>
      </c>
      <c r="V243" s="28">
        <f t="shared" si="587"/>
        <v>0</v>
      </c>
      <c r="W243" s="28">
        <f t="shared" si="587"/>
        <v>0</v>
      </c>
      <c r="X243" s="28">
        <f t="shared" si="587"/>
        <v>0</v>
      </c>
      <c r="Y243" s="28">
        <f t="shared" si="587"/>
        <v>0</v>
      </c>
      <c r="Z243" s="28">
        <f t="shared" si="587"/>
        <v>0</v>
      </c>
      <c r="AA243" s="28">
        <f t="shared" si="587"/>
        <v>0</v>
      </c>
      <c r="AB243" s="28">
        <f t="shared" si="587"/>
        <v>0</v>
      </c>
      <c r="AC243" s="28">
        <f t="shared" si="587"/>
        <v>0</v>
      </c>
      <c r="AD243" s="28">
        <f>AD246+AD249+AD252</f>
        <v>0</v>
      </c>
      <c r="AF243" s="39">
        <f>SUM(D243:AD243)</f>
        <v>0</v>
      </c>
      <c r="AG243" s="7">
        <f>AF243-C243</f>
        <v>-164</v>
      </c>
    </row>
    <row r="244" spans="1:33">
      <c r="A244" s="165"/>
      <c r="B244" s="104" t="s">
        <v>182</v>
      </c>
      <c r="C244" s="28">
        <f>TES!J41</f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105"/>
      <c r="N244" s="105"/>
      <c r="O244" s="28"/>
      <c r="P244" s="28"/>
      <c r="Q244" s="28"/>
      <c r="R244" s="28"/>
      <c r="S244" s="28">
        <f>S247+S250+S253</f>
        <v>0</v>
      </c>
      <c r="T244" s="28">
        <f t="shared" ref="T244:AC244" si="588">T247+T250+T253</f>
        <v>0</v>
      </c>
      <c r="U244" s="28">
        <f t="shared" si="588"/>
        <v>0</v>
      </c>
      <c r="V244" s="28">
        <f t="shared" si="588"/>
        <v>0</v>
      </c>
      <c r="W244" s="28">
        <f t="shared" si="588"/>
        <v>0</v>
      </c>
      <c r="X244" s="28">
        <f t="shared" si="588"/>
        <v>0</v>
      </c>
      <c r="Y244" s="28">
        <f t="shared" si="588"/>
        <v>0</v>
      </c>
      <c r="Z244" s="28">
        <f t="shared" si="588"/>
        <v>0</v>
      </c>
      <c r="AA244" s="28">
        <f t="shared" si="588"/>
        <v>0</v>
      </c>
      <c r="AB244" s="28">
        <f t="shared" si="588"/>
        <v>0</v>
      </c>
      <c r="AC244" s="28">
        <f t="shared" si="588"/>
        <v>0</v>
      </c>
      <c r="AD244" s="28">
        <f>AD247+AD250+AD253</f>
        <v>0</v>
      </c>
      <c r="AF244" s="39">
        <f t="shared" ref="AF244:AF257" si="589">SUM(D244:AD244)</f>
        <v>0</v>
      </c>
      <c r="AG244" s="7">
        <f t="shared" ref="AG244:AG257" si="590">AF244-C244</f>
        <v>0</v>
      </c>
    </row>
    <row r="245" spans="1:33" ht="15.75" thickBot="1">
      <c r="A245" s="166"/>
      <c r="B245" s="106" t="s">
        <v>61</v>
      </c>
      <c r="C245" s="27">
        <f>TES!K41</f>
        <v>0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107"/>
      <c r="N245" s="107"/>
      <c r="O245" s="27"/>
      <c r="P245" s="27"/>
      <c r="Q245" s="27"/>
      <c r="R245" s="27"/>
      <c r="S245" s="27">
        <f>S248+S251+S254</f>
        <v>0</v>
      </c>
      <c r="T245" s="27">
        <f t="shared" ref="T245:AC245" si="591">T248+T251+T254</f>
        <v>0</v>
      </c>
      <c r="U245" s="27">
        <f t="shared" si="591"/>
        <v>0</v>
      </c>
      <c r="V245" s="27">
        <f t="shared" si="591"/>
        <v>0</v>
      </c>
      <c r="W245" s="27">
        <f t="shared" si="591"/>
        <v>0</v>
      </c>
      <c r="X245" s="27">
        <f t="shared" si="591"/>
        <v>0</v>
      </c>
      <c r="Y245" s="27">
        <f t="shared" si="591"/>
        <v>0</v>
      </c>
      <c r="Z245" s="27">
        <f t="shared" si="591"/>
        <v>0</v>
      </c>
      <c r="AA245" s="27">
        <f t="shared" si="591"/>
        <v>0</v>
      </c>
      <c r="AB245" s="27">
        <f t="shared" si="591"/>
        <v>0</v>
      </c>
      <c r="AC245" s="27">
        <f t="shared" si="591"/>
        <v>0</v>
      </c>
      <c r="AD245" s="27">
        <f>AD248+AD251+AD254</f>
        <v>0</v>
      </c>
      <c r="AF245" s="39">
        <f t="shared" si="589"/>
        <v>0</v>
      </c>
      <c r="AG245" s="7">
        <f t="shared" si="590"/>
        <v>0</v>
      </c>
    </row>
    <row r="246" spans="1:33" ht="24">
      <c r="A246" s="158" t="s">
        <v>195</v>
      </c>
      <c r="B246" s="101" t="s">
        <v>64</v>
      </c>
      <c r="C246" s="62">
        <f>TES!H38</f>
        <v>90</v>
      </c>
      <c r="D246" s="62"/>
      <c r="E246" s="62"/>
      <c r="F246" s="62"/>
      <c r="G246" s="62"/>
      <c r="H246" s="62"/>
      <c r="I246" s="62"/>
      <c r="J246" s="62"/>
      <c r="K246" s="62"/>
      <c r="L246" s="62"/>
      <c r="M246" s="150"/>
      <c r="N246" s="150"/>
      <c r="O246" s="62"/>
      <c r="P246" s="62"/>
      <c r="Q246" s="62"/>
      <c r="R246" s="62"/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0</v>
      </c>
      <c r="Y246" s="62">
        <v>0</v>
      </c>
      <c r="Z246" s="62">
        <v>0</v>
      </c>
      <c r="AA246" s="62">
        <v>0</v>
      </c>
      <c r="AB246" s="62">
        <v>0</v>
      </c>
      <c r="AC246" s="62">
        <v>0</v>
      </c>
      <c r="AD246" s="62">
        <v>0</v>
      </c>
      <c r="AF246" s="39">
        <f t="shared" si="589"/>
        <v>0</v>
      </c>
      <c r="AG246" s="7">
        <f t="shared" si="590"/>
        <v>-90</v>
      </c>
    </row>
    <row r="247" spans="1:33">
      <c r="A247" s="159"/>
      <c r="B247" s="96" t="s">
        <v>190</v>
      </c>
      <c r="C247" s="95">
        <f>TES!J38</f>
        <v>0</v>
      </c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151"/>
      <c r="O247" s="151"/>
      <c r="P247" s="95"/>
      <c r="Q247" s="95"/>
      <c r="R247" s="95"/>
      <c r="S247" s="95">
        <f>S246*TES!$I$38</f>
        <v>0</v>
      </c>
      <c r="T247" s="95">
        <f>T246*TES!$I$38</f>
        <v>0</v>
      </c>
      <c r="U247" s="95">
        <f>U246*TES!$I$38</f>
        <v>0</v>
      </c>
      <c r="V247" s="95">
        <f>V246*TES!$I$38</f>
        <v>0</v>
      </c>
      <c r="W247" s="95">
        <f>W246*TES!$I$38</f>
        <v>0</v>
      </c>
      <c r="X247" s="95">
        <f>X246*TES!$I$38</f>
        <v>0</v>
      </c>
      <c r="Y247" s="95">
        <f>Y246*TES!$I$38</f>
        <v>0</v>
      </c>
      <c r="Z247" s="95">
        <f>Z246*TES!$I$38</f>
        <v>0</v>
      </c>
      <c r="AA247" s="95">
        <f>AA246*TES!$I$38</f>
        <v>0</v>
      </c>
      <c r="AB247" s="95">
        <f>AB246*TES!$I$38</f>
        <v>0</v>
      </c>
      <c r="AC247" s="95">
        <f>AC246*TES!$I$38</f>
        <v>0</v>
      </c>
      <c r="AD247" s="95">
        <f>AD246*TES!$I$38</f>
        <v>0</v>
      </c>
      <c r="AF247" s="39">
        <f t="shared" si="589"/>
        <v>0</v>
      </c>
      <c r="AG247" s="7">
        <f t="shared" si="590"/>
        <v>0</v>
      </c>
    </row>
    <row r="248" spans="1:33" ht="15.75" thickBot="1">
      <c r="A248" s="160"/>
      <c r="B248" s="4" t="s">
        <v>61</v>
      </c>
      <c r="C248" s="38">
        <f>TES!K38</f>
        <v>0</v>
      </c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152"/>
      <c r="O248" s="152"/>
      <c r="P248" s="70"/>
      <c r="Q248" s="70"/>
      <c r="R248" s="38"/>
      <c r="S248" s="38">
        <f>S247*1.08-S247</f>
        <v>0</v>
      </c>
      <c r="T248" s="38">
        <f t="shared" ref="T248:AD248" si="592">T247*1.08-T247</f>
        <v>0</v>
      </c>
      <c r="U248" s="38">
        <f t="shared" si="592"/>
        <v>0</v>
      </c>
      <c r="V248" s="38">
        <f t="shared" si="592"/>
        <v>0</v>
      </c>
      <c r="W248" s="38">
        <f t="shared" si="592"/>
        <v>0</v>
      </c>
      <c r="X248" s="38">
        <f t="shared" si="592"/>
        <v>0</v>
      </c>
      <c r="Y248" s="38">
        <f t="shared" si="592"/>
        <v>0</v>
      </c>
      <c r="Z248" s="38">
        <f t="shared" si="592"/>
        <v>0</v>
      </c>
      <c r="AA248" s="38">
        <f t="shared" si="592"/>
        <v>0</v>
      </c>
      <c r="AB248" s="38">
        <f t="shared" si="592"/>
        <v>0</v>
      </c>
      <c r="AC248" s="38">
        <f t="shared" si="592"/>
        <v>0</v>
      </c>
      <c r="AD248" s="38">
        <f t="shared" si="592"/>
        <v>0</v>
      </c>
      <c r="AF248" s="39">
        <f t="shared" si="589"/>
        <v>0</v>
      </c>
      <c r="AG248" s="7">
        <f t="shared" si="590"/>
        <v>0</v>
      </c>
    </row>
    <row r="249" spans="1:33" ht="17.25" customHeight="1">
      <c r="A249" s="158" t="s">
        <v>196</v>
      </c>
      <c r="B249" s="101" t="s">
        <v>64</v>
      </c>
      <c r="C249" s="62">
        <f>TES!H39</f>
        <v>72</v>
      </c>
      <c r="D249" s="62"/>
      <c r="E249" s="62"/>
      <c r="F249" s="62"/>
      <c r="G249" s="62"/>
      <c r="H249" s="62"/>
      <c r="I249" s="62"/>
      <c r="J249" s="62"/>
      <c r="K249" s="62"/>
      <c r="L249" s="62"/>
      <c r="M249" s="150"/>
      <c r="N249" s="150"/>
      <c r="O249" s="62"/>
      <c r="P249" s="62"/>
      <c r="Q249" s="62"/>
      <c r="R249" s="62"/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62">
        <v>0</v>
      </c>
      <c r="AF249" s="39">
        <f t="shared" si="589"/>
        <v>0</v>
      </c>
      <c r="AG249" s="7">
        <f t="shared" si="590"/>
        <v>-72</v>
      </c>
    </row>
    <row r="250" spans="1:33">
      <c r="A250" s="159"/>
      <c r="B250" s="96" t="s">
        <v>191</v>
      </c>
      <c r="C250" s="95">
        <f>TES!J39</f>
        <v>0</v>
      </c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151"/>
      <c r="O250" s="151"/>
      <c r="P250" s="95"/>
      <c r="Q250" s="95"/>
      <c r="R250" s="95"/>
      <c r="S250" s="95">
        <f>S249*TES!$I$39</f>
        <v>0</v>
      </c>
      <c r="T250" s="95">
        <f>T249*TES!$I$39</f>
        <v>0</v>
      </c>
      <c r="U250" s="95">
        <f>U249*TES!$I$39</f>
        <v>0</v>
      </c>
      <c r="V250" s="95">
        <f>V249*TES!$I$39</f>
        <v>0</v>
      </c>
      <c r="W250" s="95">
        <f>W249*TES!$I$39</f>
        <v>0</v>
      </c>
      <c r="X250" s="95">
        <f>X249*TES!$I$39</f>
        <v>0</v>
      </c>
      <c r="Y250" s="95">
        <f>Y249*TES!$I$39</f>
        <v>0</v>
      </c>
      <c r="Z250" s="95">
        <f>Z249*TES!$I$39</f>
        <v>0</v>
      </c>
      <c r="AA250" s="95">
        <f>AA249*TES!$I$39</f>
        <v>0</v>
      </c>
      <c r="AB250" s="95">
        <f>AB249*TES!$I$39</f>
        <v>0</v>
      </c>
      <c r="AC250" s="95">
        <f>AC249*TES!$I$39</f>
        <v>0</v>
      </c>
      <c r="AD250" s="95">
        <f>AD249*TES!$I$39</f>
        <v>0</v>
      </c>
      <c r="AF250" s="39">
        <f t="shared" si="589"/>
        <v>0</v>
      </c>
      <c r="AG250" s="7">
        <f t="shared" si="590"/>
        <v>0</v>
      </c>
    </row>
    <row r="251" spans="1:33" ht="15.75" thickBot="1">
      <c r="A251" s="160"/>
      <c r="B251" s="4" t="s">
        <v>61</v>
      </c>
      <c r="C251" s="38">
        <f>TES!K39</f>
        <v>0</v>
      </c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152"/>
      <c r="O251" s="152"/>
      <c r="P251" s="70"/>
      <c r="Q251" s="70"/>
      <c r="R251" s="38"/>
      <c r="S251" s="38">
        <f t="shared" ref="S251:AD251" si="593">S250*1.08-S250</f>
        <v>0</v>
      </c>
      <c r="T251" s="38">
        <f t="shared" si="593"/>
        <v>0</v>
      </c>
      <c r="U251" s="38">
        <f t="shared" si="593"/>
        <v>0</v>
      </c>
      <c r="V251" s="38">
        <f t="shared" si="593"/>
        <v>0</v>
      </c>
      <c r="W251" s="38">
        <f t="shared" si="593"/>
        <v>0</v>
      </c>
      <c r="X251" s="38">
        <f t="shared" si="593"/>
        <v>0</v>
      </c>
      <c r="Y251" s="38">
        <f t="shared" si="593"/>
        <v>0</v>
      </c>
      <c r="Z251" s="38">
        <f t="shared" si="593"/>
        <v>0</v>
      </c>
      <c r="AA251" s="38">
        <f t="shared" si="593"/>
        <v>0</v>
      </c>
      <c r="AB251" s="38">
        <f t="shared" si="593"/>
        <v>0</v>
      </c>
      <c r="AC251" s="38">
        <f t="shared" si="593"/>
        <v>0</v>
      </c>
      <c r="AD251" s="38">
        <f t="shared" si="593"/>
        <v>0</v>
      </c>
      <c r="AF251" s="39">
        <f t="shared" si="589"/>
        <v>0</v>
      </c>
      <c r="AG251" s="7">
        <f t="shared" si="590"/>
        <v>0</v>
      </c>
    </row>
    <row r="252" spans="1:33" ht="24">
      <c r="A252" s="158" t="s">
        <v>197</v>
      </c>
      <c r="B252" s="101" t="s">
        <v>64</v>
      </c>
      <c r="C252" s="16">
        <f>TES!H40</f>
        <v>2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02"/>
      <c r="N252" s="102"/>
      <c r="O252" s="16"/>
      <c r="P252" s="62"/>
      <c r="Q252" s="16"/>
      <c r="R252" s="16"/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F252" s="39">
        <f t="shared" si="589"/>
        <v>0</v>
      </c>
      <c r="AG252" s="7">
        <f t="shared" si="590"/>
        <v>-2</v>
      </c>
    </row>
    <row r="253" spans="1:33">
      <c r="A253" s="159"/>
      <c r="B253" s="96" t="s">
        <v>192</v>
      </c>
      <c r="C253" s="95">
        <f>TES!J40</f>
        <v>0</v>
      </c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8"/>
      <c r="O253" s="68"/>
      <c r="P253" s="69"/>
      <c r="Q253" s="95"/>
      <c r="R253" s="69"/>
      <c r="S253" s="69">
        <f>S252*TES!$I$40</f>
        <v>0</v>
      </c>
      <c r="T253" s="69">
        <f>T252*TES!$I$40</f>
        <v>0</v>
      </c>
      <c r="U253" s="69">
        <f>U252*TES!$I$40</f>
        <v>0</v>
      </c>
      <c r="V253" s="69">
        <f>V252*TES!$I$40</f>
        <v>0</v>
      </c>
      <c r="W253" s="69">
        <f>W252*TES!$I$40</f>
        <v>0</v>
      </c>
      <c r="X253" s="69">
        <f>X252*TES!$I$40</f>
        <v>0</v>
      </c>
      <c r="Y253" s="69">
        <f>Y252*TES!$I$40</f>
        <v>0</v>
      </c>
      <c r="Z253" s="69">
        <f>Z252*TES!$I$40</f>
        <v>0</v>
      </c>
      <c r="AA253" s="69">
        <f>AA252*TES!$I$40</f>
        <v>0</v>
      </c>
      <c r="AB253" s="69">
        <f>AB252*TES!$I$40</f>
        <v>0</v>
      </c>
      <c r="AC253" s="69">
        <f>AC252*TES!$I$40</f>
        <v>0</v>
      </c>
      <c r="AD253" s="69">
        <f>AD252*TES!$I$40</f>
        <v>0</v>
      </c>
      <c r="AF253" s="39">
        <f t="shared" si="589"/>
        <v>0</v>
      </c>
      <c r="AG253" s="7">
        <f t="shared" si="590"/>
        <v>0</v>
      </c>
    </row>
    <row r="254" spans="1:33" ht="15.75" thickBot="1">
      <c r="A254" s="160"/>
      <c r="B254" s="4" t="s">
        <v>61</v>
      </c>
      <c r="C254" s="38">
        <f>TES!K40</f>
        <v>0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32"/>
      <c r="O254" s="32"/>
      <c r="P254" s="26"/>
      <c r="Q254" s="70"/>
      <c r="R254" s="18"/>
      <c r="S254" s="18">
        <f t="shared" ref="S254:AD254" si="594">S253*1.08-S253</f>
        <v>0</v>
      </c>
      <c r="T254" s="18">
        <f t="shared" si="594"/>
        <v>0</v>
      </c>
      <c r="U254" s="18">
        <f t="shared" si="594"/>
        <v>0</v>
      </c>
      <c r="V254" s="18">
        <f t="shared" si="594"/>
        <v>0</v>
      </c>
      <c r="W254" s="18">
        <f t="shared" si="594"/>
        <v>0</v>
      </c>
      <c r="X254" s="18">
        <f t="shared" si="594"/>
        <v>0</v>
      </c>
      <c r="Y254" s="18">
        <f t="shared" si="594"/>
        <v>0</v>
      </c>
      <c r="Z254" s="18">
        <f t="shared" si="594"/>
        <v>0</v>
      </c>
      <c r="AA254" s="18">
        <f t="shared" si="594"/>
        <v>0</v>
      </c>
      <c r="AB254" s="18">
        <f t="shared" si="594"/>
        <v>0</v>
      </c>
      <c r="AC254" s="18">
        <f t="shared" si="594"/>
        <v>0</v>
      </c>
      <c r="AD254" s="18">
        <f t="shared" si="594"/>
        <v>0</v>
      </c>
      <c r="AF254" s="39">
        <f t="shared" si="589"/>
        <v>0</v>
      </c>
      <c r="AG254" s="7">
        <f t="shared" si="590"/>
        <v>0</v>
      </c>
    </row>
    <row r="255" spans="1:33" ht="24">
      <c r="A255" s="164" t="s">
        <v>198</v>
      </c>
      <c r="B255" s="104" t="s">
        <v>64</v>
      </c>
      <c r="C255" s="71">
        <f>TES!M41</f>
        <v>29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>
        <f>S258+S261+S264</f>
        <v>0</v>
      </c>
      <c r="T255" s="28">
        <f t="shared" ref="T255:AC255" si="595">T258+T261+T264</f>
        <v>0</v>
      </c>
      <c r="U255" s="28">
        <f t="shared" si="595"/>
        <v>0</v>
      </c>
      <c r="V255" s="28">
        <f t="shared" si="595"/>
        <v>0</v>
      </c>
      <c r="W255" s="28">
        <f t="shared" si="595"/>
        <v>0</v>
      </c>
      <c r="X255" s="28">
        <f t="shared" si="595"/>
        <v>0</v>
      </c>
      <c r="Y255" s="28">
        <f t="shared" si="595"/>
        <v>0</v>
      </c>
      <c r="Z255" s="28">
        <f t="shared" si="595"/>
        <v>0</v>
      </c>
      <c r="AA255" s="28">
        <f t="shared" si="595"/>
        <v>0</v>
      </c>
      <c r="AB255" s="28">
        <f t="shared" si="595"/>
        <v>0</v>
      </c>
      <c r="AC255" s="28">
        <f t="shared" si="595"/>
        <v>0</v>
      </c>
      <c r="AD255" s="28">
        <f>AD258+AD261+AD264</f>
        <v>0</v>
      </c>
      <c r="AF255" s="39">
        <f t="shared" si="589"/>
        <v>0</v>
      </c>
      <c r="AG255" s="7">
        <f t="shared" si="590"/>
        <v>-29</v>
      </c>
    </row>
    <row r="256" spans="1:33">
      <c r="A256" s="165"/>
      <c r="B256" s="104" t="s">
        <v>129</v>
      </c>
      <c r="C256" s="28">
        <f>TES!O41</f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105"/>
      <c r="N256" s="105"/>
      <c r="O256" s="28"/>
      <c r="P256" s="28"/>
      <c r="Q256" s="28"/>
      <c r="R256" s="28"/>
      <c r="S256" s="28">
        <f>S259+S262+S265</f>
        <v>0</v>
      </c>
      <c r="T256" s="28">
        <f t="shared" ref="T256:AC256" si="596">T259+T262+T265</f>
        <v>0</v>
      </c>
      <c r="U256" s="28">
        <f t="shared" si="596"/>
        <v>0</v>
      </c>
      <c r="V256" s="28">
        <f t="shared" si="596"/>
        <v>0</v>
      </c>
      <c r="W256" s="28">
        <f t="shared" si="596"/>
        <v>0</v>
      </c>
      <c r="X256" s="28">
        <f t="shared" si="596"/>
        <v>0</v>
      </c>
      <c r="Y256" s="28">
        <f t="shared" si="596"/>
        <v>0</v>
      </c>
      <c r="Z256" s="28">
        <f t="shared" si="596"/>
        <v>0</v>
      </c>
      <c r="AA256" s="28">
        <f t="shared" si="596"/>
        <v>0</v>
      </c>
      <c r="AB256" s="28">
        <f t="shared" si="596"/>
        <v>0</v>
      </c>
      <c r="AC256" s="28">
        <f t="shared" si="596"/>
        <v>0</v>
      </c>
      <c r="AD256" s="28">
        <f>AD259+AD262+AD265</f>
        <v>0</v>
      </c>
      <c r="AF256" s="39">
        <f t="shared" si="589"/>
        <v>0</v>
      </c>
      <c r="AG256" s="7">
        <f t="shared" si="590"/>
        <v>0</v>
      </c>
    </row>
    <row r="257" spans="1:33" ht="15.75" thickBot="1">
      <c r="A257" s="166"/>
      <c r="B257" s="106" t="s">
        <v>61</v>
      </c>
      <c r="C257" s="27">
        <f>TES!P41</f>
        <v>0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107"/>
      <c r="N257" s="107"/>
      <c r="O257" s="27"/>
      <c r="P257" s="27"/>
      <c r="Q257" s="27"/>
      <c r="R257" s="27"/>
      <c r="S257" s="27">
        <f>S260+S263+S266</f>
        <v>0</v>
      </c>
      <c r="T257" s="27">
        <f t="shared" ref="T257:AC257" si="597">T260+T263+T266</f>
        <v>0</v>
      </c>
      <c r="U257" s="27">
        <f t="shared" si="597"/>
        <v>0</v>
      </c>
      <c r="V257" s="27">
        <f t="shared" si="597"/>
        <v>0</v>
      </c>
      <c r="W257" s="27">
        <f t="shared" si="597"/>
        <v>0</v>
      </c>
      <c r="X257" s="27">
        <f t="shared" si="597"/>
        <v>0</v>
      </c>
      <c r="Y257" s="27">
        <f t="shared" si="597"/>
        <v>0</v>
      </c>
      <c r="Z257" s="27">
        <f t="shared" si="597"/>
        <v>0</v>
      </c>
      <c r="AA257" s="27">
        <f t="shared" si="597"/>
        <v>0</v>
      </c>
      <c r="AB257" s="27">
        <f t="shared" si="597"/>
        <v>0</v>
      </c>
      <c r="AC257" s="27">
        <f t="shared" si="597"/>
        <v>0</v>
      </c>
      <c r="AD257" s="27">
        <f>AD260+AD263+AD266</f>
        <v>0</v>
      </c>
      <c r="AF257" s="39">
        <f t="shared" si="589"/>
        <v>0</v>
      </c>
      <c r="AG257" s="7">
        <f t="shared" si="590"/>
        <v>0</v>
      </c>
    </row>
    <row r="258" spans="1:33" ht="24">
      <c r="A258" s="158" t="s">
        <v>199</v>
      </c>
      <c r="B258" s="101" t="s">
        <v>64</v>
      </c>
      <c r="C258" s="62">
        <f>TES!M38</f>
        <v>17</v>
      </c>
      <c r="D258" s="62"/>
      <c r="E258" s="62"/>
      <c r="F258" s="62"/>
      <c r="G258" s="62"/>
      <c r="H258" s="62"/>
      <c r="I258" s="62"/>
      <c r="J258" s="62"/>
      <c r="K258" s="62"/>
      <c r="L258" s="62"/>
      <c r="M258" s="150"/>
      <c r="N258" s="150"/>
      <c r="O258" s="62"/>
      <c r="P258" s="62"/>
      <c r="Q258" s="62"/>
      <c r="R258" s="62"/>
      <c r="S258" s="62">
        <v>0</v>
      </c>
      <c r="T258" s="62">
        <v>0</v>
      </c>
      <c r="U258" s="62">
        <f>0</f>
        <v>0</v>
      </c>
      <c r="V258" s="62">
        <f>0</f>
        <v>0</v>
      </c>
      <c r="W258" s="62">
        <f>0</f>
        <v>0</v>
      </c>
      <c r="X258" s="62">
        <f>0</f>
        <v>0</v>
      </c>
      <c r="Y258" s="62">
        <f>0</f>
        <v>0</v>
      </c>
      <c r="Z258" s="62">
        <v>0</v>
      </c>
      <c r="AA258" s="62">
        <f>0</f>
        <v>0</v>
      </c>
      <c r="AB258" s="62">
        <f>0</f>
        <v>0</v>
      </c>
      <c r="AC258" s="62">
        <f>0</f>
        <v>0</v>
      </c>
      <c r="AD258" s="62">
        <f>0</f>
        <v>0</v>
      </c>
      <c r="AF258" s="39">
        <f>SUM(D258:AD258)</f>
        <v>0</v>
      </c>
      <c r="AG258" s="7">
        <f>AF258-C258</f>
        <v>-17</v>
      </c>
    </row>
    <row r="259" spans="1:33">
      <c r="A259" s="159"/>
      <c r="B259" s="96" t="s">
        <v>190</v>
      </c>
      <c r="C259" s="95">
        <f>TES!O38</f>
        <v>0</v>
      </c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151"/>
      <c r="O259" s="151"/>
      <c r="P259" s="95"/>
      <c r="Q259" s="95"/>
      <c r="R259" s="95"/>
      <c r="S259" s="95">
        <f>S258*TES!$N$38</f>
        <v>0</v>
      </c>
      <c r="T259" s="95">
        <f>T258*TES!$N$38</f>
        <v>0</v>
      </c>
      <c r="U259" s="95">
        <f>U258*TES!$N$38</f>
        <v>0</v>
      </c>
      <c r="V259" s="95">
        <f>V258*TES!$N$38</f>
        <v>0</v>
      </c>
      <c r="W259" s="95">
        <f>W258*TES!$N$38</f>
        <v>0</v>
      </c>
      <c r="X259" s="95">
        <f>X258*TES!$N$38</f>
        <v>0</v>
      </c>
      <c r="Y259" s="95">
        <f>Y258*TES!$N$38</f>
        <v>0</v>
      </c>
      <c r="Z259" s="95">
        <f>Z258*TES!$N$38</f>
        <v>0</v>
      </c>
      <c r="AA259" s="95">
        <f>AA258*TES!$N$38</f>
        <v>0</v>
      </c>
      <c r="AB259" s="95">
        <f>AB258*TES!$N$38</f>
        <v>0</v>
      </c>
      <c r="AC259" s="95">
        <f>AC258*TES!$N$38</f>
        <v>0</v>
      </c>
      <c r="AD259" s="95">
        <f>AD258*TES!$N$38</f>
        <v>0</v>
      </c>
      <c r="AF259" s="39">
        <f t="shared" ref="AF259:AF269" si="598">SUM(D259:AD259)</f>
        <v>0</v>
      </c>
      <c r="AG259" s="7">
        <f t="shared" ref="AG259:AG269" si="599">AF259-C259</f>
        <v>0</v>
      </c>
    </row>
    <row r="260" spans="1:33" ht="15.75" thickBot="1">
      <c r="A260" s="160"/>
      <c r="B260" s="4" t="s">
        <v>61</v>
      </c>
      <c r="C260" s="38">
        <f>TES!P38</f>
        <v>0</v>
      </c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152"/>
      <c r="O260" s="152"/>
      <c r="P260" s="70"/>
      <c r="Q260" s="70"/>
      <c r="R260" s="38"/>
      <c r="S260" s="38">
        <f>S259*1.08-S259</f>
        <v>0</v>
      </c>
      <c r="T260" s="38">
        <f t="shared" ref="T260:AD260" si="600">T259*1.08-T259</f>
        <v>0</v>
      </c>
      <c r="U260" s="38">
        <f t="shared" si="600"/>
        <v>0</v>
      </c>
      <c r="V260" s="38">
        <f t="shared" si="600"/>
        <v>0</v>
      </c>
      <c r="W260" s="38">
        <f t="shared" si="600"/>
        <v>0</v>
      </c>
      <c r="X260" s="38">
        <f t="shared" si="600"/>
        <v>0</v>
      </c>
      <c r="Y260" s="38">
        <f t="shared" si="600"/>
        <v>0</v>
      </c>
      <c r="Z260" s="38">
        <f t="shared" si="600"/>
        <v>0</v>
      </c>
      <c r="AA260" s="38">
        <f t="shared" si="600"/>
        <v>0</v>
      </c>
      <c r="AB260" s="38">
        <f t="shared" si="600"/>
        <v>0</v>
      </c>
      <c r="AC260" s="38">
        <f t="shared" si="600"/>
        <v>0</v>
      </c>
      <c r="AD260" s="38">
        <f t="shared" si="600"/>
        <v>0</v>
      </c>
      <c r="AF260" s="39">
        <f t="shared" si="598"/>
        <v>0</v>
      </c>
      <c r="AG260" s="7">
        <f t="shared" si="599"/>
        <v>0</v>
      </c>
    </row>
    <row r="261" spans="1:33" ht="24">
      <c r="A261" s="158" t="s">
        <v>200</v>
      </c>
      <c r="B261" s="101" t="s">
        <v>64</v>
      </c>
      <c r="C261" s="62">
        <f>TES!M39</f>
        <v>12</v>
      </c>
      <c r="D261" s="62"/>
      <c r="E261" s="62"/>
      <c r="F261" s="62"/>
      <c r="G261" s="62"/>
      <c r="H261" s="62"/>
      <c r="I261" s="62"/>
      <c r="J261" s="62"/>
      <c r="K261" s="62"/>
      <c r="L261" s="62"/>
      <c r="M261" s="150"/>
      <c r="N261" s="150"/>
      <c r="O261" s="62"/>
      <c r="P261" s="62"/>
      <c r="Q261" s="62"/>
      <c r="R261" s="62"/>
      <c r="S261" s="62">
        <v>0</v>
      </c>
      <c r="T261" s="62">
        <v>0</v>
      </c>
      <c r="U261" s="62">
        <v>0</v>
      </c>
      <c r="V261" s="62">
        <f>0</f>
        <v>0</v>
      </c>
      <c r="W261" s="62">
        <f>0</f>
        <v>0</v>
      </c>
      <c r="X261" s="62">
        <f>0</f>
        <v>0</v>
      </c>
      <c r="Y261" s="62">
        <f>0</f>
        <v>0</v>
      </c>
      <c r="Z261" s="62">
        <f>0</f>
        <v>0</v>
      </c>
      <c r="AA261" s="62">
        <f>0</f>
        <v>0</v>
      </c>
      <c r="AB261" s="62">
        <v>0</v>
      </c>
      <c r="AC261" s="62">
        <f>0</f>
        <v>0</v>
      </c>
      <c r="AD261" s="62">
        <f>0</f>
        <v>0</v>
      </c>
      <c r="AF261" s="39">
        <f t="shared" si="598"/>
        <v>0</v>
      </c>
      <c r="AG261" s="7">
        <f t="shared" si="599"/>
        <v>-12</v>
      </c>
    </row>
    <row r="262" spans="1:33">
      <c r="A262" s="159"/>
      <c r="B262" s="96" t="s">
        <v>191</v>
      </c>
      <c r="C262" s="95">
        <f>TES!O39</f>
        <v>0</v>
      </c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151"/>
      <c r="O262" s="151"/>
      <c r="P262" s="95"/>
      <c r="Q262" s="95"/>
      <c r="R262" s="95"/>
      <c r="S262" s="95">
        <f>S261*TES!$N$39</f>
        <v>0</v>
      </c>
      <c r="T262" s="95">
        <f>T261*TES!$N$39</f>
        <v>0</v>
      </c>
      <c r="U262" s="95">
        <f>U261*TES!$N$39</f>
        <v>0</v>
      </c>
      <c r="V262" s="95">
        <f>V261*TES!$N$39</f>
        <v>0</v>
      </c>
      <c r="W262" s="95">
        <f>W261*TES!$N$39</f>
        <v>0</v>
      </c>
      <c r="X262" s="95">
        <f>X261*TES!$N$39</f>
        <v>0</v>
      </c>
      <c r="Y262" s="95">
        <f>Y261*TES!$N$39</f>
        <v>0</v>
      </c>
      <c r="Z262" s="95">
        <f>Z261*TES!$N$39</f>
        <v>0</v>
      </c>
      <c r="AA262" s="95">
        <f>AA261*TES!$N$39</f>
        <v>0</v>
      </c>
      <c r="AB262" s="95">
        <f>AB261*TES!$N$39</f>
        <v>0</v>
      </c>
      <c r="AC262" s="95">
        <f>AC261*TES!$N$39</f>
        <v>0</v>
      </c>
      <c r="AD262" s="95">
        <f>AD261*TES!$N$39</f>
        <v>0</v>
      </c>
      <c r="AF262" s="39">
        <f t="shared" si="598"/>
        <v>0</v>
      </c>
      <c r="AG262" s="7">
        <f t="shared" si="599"/>
        <v>0</v>
      </c>
    </row>
    <row r="263" spans="1:33" ht="15.75" thickBot="1">
      <c r="A263" s="160"/>
      <c r="B263" s="4" t="s">
        <v>61</v>
      </c>
      <c r="C263" s="38">
        <f>TES!P39</f>
        <v>0</v>
      </c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152"/>
      <c r="O263" s="152"/>
      <c r="P263" s="70"/>
      <c r="Q263" s="70"/>
      <c r="R263" s="38"/>
      <c r="S263" s="38">
        <f t="shared" ref="S263:AD263" si="601">S262*1.08-S262</f>
        <v>0</v>
      </c>
      <c r="T263" s="38">
        <f t="shared" si="601"/>
        <v>0</v>
      </c>
      <c r="U263" s="38">
        <f t="shared" si="601"/>
        <v>0</v>
      </c>
      <c r="V263" s="38">
        <f t="shared" si="601"/>
        <v>0</v>
      </c>
      <c r="W263" s="38">
        <f t="shared" si="601"/>
        <v>0</v>
      </c>
      <c r="X263" s="38">
        <f t="shared" si="601"/>
        <v>0</v>
      </c>
      <c r="Y263" s="38">
        <f t="shared" si="601"/>
        <v>0</v>
      </c>
      <c r="Z263" s="38">
        <f t="shared" si="601"/>
        <v>0</v>
      </c>
      <c r="AA263" s="38">
        <f t="shared" si="601"/>
        <v>0</v>
      </c>
      <c r="AB263" s="38">
        <f t="shared" si="601"/>
        <v>0</v>
      </c>
      <c r="AC263" s="38">
        <f t="shared" si="601"/>
        <v>0</v>
      </c>
      <c r="AD263" s="38">
        <f t="shared" si="601"/>
        <v>0</v>
      </c>
      <c r="AF263" s="39">
        <f t="shared" si="598"/>
        <v>0</v>
      </c>
      <c r="AG263" s="7">
        <f t="shared" si="599"/>
        <v>0</v>
      </c>
    </row>
    <row r="264" spans="1:33" ht="24">
      <c r="A264" s="158" t="s">
        <v>201</v>
      </c>
      <c r="B264" s="101" t="s">
        <v>64</v>
      </c>
      <c r="C264" s="133">
        <f>TES!M40</f>
        <v>0</v>
      </c>
      <c r="D264" s="133"/>
      <c r="E264" s="133"/>
      <c r="F264" s="133"/>
      <c r="G264" s="133"/>
      <c r="H264" s="133"/>
      <c r="I264" s="133"/>
      <c r="J264" s="133"/>
      <c r="K264" s="133"/>
      <c r="L264" s="133"/>
      <c r="M264" s="136"/>
      <c r="N264" s="136"/>
      <c r="O264" s="133"/>
      <c r="P264" s="133"/>
      <c r="Q264" s="133"/>
      <c r="R264" s="133"/>
      <c r="S264" s="133">
        <f>0</f>
        <v>0</v>
      </c>
      <c r="T264" s="133">
        <f>0</f>
        <v>0</v>
      </c>
      <c r="U264" s="133">
        <f>0</f>
        <v>0</v>
      </c>
      <c r="V264" s="133">
        <f>0</f>
        <v>0</v>
      </c>
      <c r="W264" s="133">
        <f>0</f>
        <v>0</v>
      </c>
      <c r="X264" s="133">
        <f>0</f>
        <v>0</v>
      </c>
      <c r="Y264" s="133">
        <f>0</f>
        <v>0</v>
      </c>
      <c r="Z264" s="133">
        <f>0</f>
        <v>0</v>
      </c>
      <c r="AA264" s="133">
        <f>0</f>
        <v>0</v>
      </c>
      <c r="AB264" s="133">
        <f>0</f>
        <v>0</v>
      </c>
      <c r="AC264" s="133">
        <f>0</f>
        <v>0</v>
      </c>
      <c r="AD264" s="133">
        <f>0</f>
        <v>0</v>
      </c>
      <c r="AF264" s="39">
        <f t="shared" si="598"/>
        <v>0</v>
      </c>
      <c r="AG264" s="7">
        <f t="shared" si="599"/>
        <v>0</v>
      </c>
    </row>
    <row r="265" spans="1:33">
      <c r="A265" s="159"/>
      <c r="B265" s="96" t="s">
        <v>192</v>
      </c>
      <c r="C265" s="97">
        <f>TES!O40</f>
        <v>0</v>
      </c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137"/>
      <c r="O265" s="137"/>
      <c r="P265" s="97"/>
      <c r="Q265" s="97"/>
      <c r="R265" s="97"/>
      <c r="S265" s="97">
        <f>S264*TES!$N$40</f>
        <v>0</v>
      </c>
      <c r="T265" s="97">
        <f>T264*TES!$N$40</f>
        <v>0</v>
      </c>
      <c r="U265" s="97">
        <f>U264*TES!$N$40</f>
        <v>0</v>
      </c>
      <c r="V265" s="97">
        <f>V264*TES!$N$40</f>
        <v>0</v>
      </c>
      <c r="W265" s="97">
        <f>W264*TES!$N$40</f>
        <v>0</v>
      </c>
      <c r="X265" s="97">
        <f>X264*TES!$N$40</f>
        <v>0</v>
      </c>
      <c r="Y265" s="97">
        <f>Y264*TES!$N$40</f>
        <v>0</v>
      </c>
      <c r="Z265" s="97">
        <f>Z264*TES!$N$40</f>
        <v>0</v>
      </c>
      <c r="AA265" s="97">
        <f>AA264*TES!$N$40</f>
        <v>0</v>
      </c>
      <c r="AB265" s="97">
        <f>AB264*TES!$N$40</f>
        <v>0</v>
      </c>
      <c r="AC265" s="97">
        <f>AC264*TES!$N$40</f>
        <v>0</v>
      </c>
      <c r="AD265" s="97">
        <f>AD264*TES!$N$40</f>
        <v>0</v>
      </c>
      <c r="AF265" s="39">
        <f t="shared" si="598"/>
        <v>0</v>
      </c>
      <c r="AG265" s="7">
        <f t="shared" si="599"/>
        <v>0</v>
      </c>
    </row>
    <row r="266" spans="1:33" ht="15.75" thickBot="1">
      <c r="A266" s="160"/>
      <c r="B266" s="4" t="s">
        <v>61</v>
      </c>
      <c r="C266" s="135">
        <f>TES!P40</f>
        <v>0</v>
      </c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9"/>
      <c r="O266" s="139"/>
      <c r="P266" s="138"/>
      <c r="Q266" s="138"/>
      <c r="R266" s="135"/>
      <c r="S266" s="135">
        <f t="shared" ref="S266:AD266" si="602">S265*1.08-S265</f>
        <v>0</v>
      </c>
      <c r="T266" s="135">
        <f t="shared" si="602"/>
        <v>0</v>
      </c>
      <c r="U266" s="135">
        <f t="shared" si="602"/>
        <v>0</v>
      </c>
      <c r="V266" s="135">
        <f t="shared" si="602"/>
        <v>0</v>
      </c>
      <c r="W266" s="135">
        <f t="shared" si="602"/>
        <v>0</v>
      </c>
      <c r="X266" s="135">
        <f t="shared" si="602"/>
        <v>0</v>
      </c>
      <c r="Y266" s="135">
        <f t="shared" si="602"/>
        <v>0</v>
      </c>
      <c r="Z266" s="135">
        <f t="shared" si="602"/>
        <v>0</v>
      </c>
      <c r="AA266" s="135">
        <f t="shared" si="602"/>
        <v>0</v>
      </c>
      <c r="AB266" s="135">
        <f t="shared" si="602"/>
        <v>0</v>
      </c>
      <c r="AC266" s="135">
        <f t="shared" si="602"/>
        <v>0</v>
      </c>
      <c r="AD266" s="135">
        <f t="shared" si="602"/>
        <v>0</v>
      </c>
      <c r="AF266" s="39">
        <f t="shared" si="598"/>
        <v>0</v>
      </c>
      <c r="AG266" s="7">
        <f t="shared" si="599"/>
        <v>0</v>
      </c>
    </row>
    <row r="267" spans="1:33" ht="15.75" thickBot="1">
      <c r="A267" s="153" t="s">
        <v>19</v>
      </c>
      <c r="B267" s="154"/>
      <c r="C267" s="17">
        <f>C232+C244+C256</f>
        <v>0</v>
      </c>
      <c r="D267" s="17">
        <f t="shared" ref="D267:AD267" si="603">D232+D244+D256</f>
        <v>0</v>
      </c>
      <c r="E267" s="17">
        <f t="shared" si="603"/>
        <v>0</v>
      </c>
      <c r="F267" s="17">
        <f t="shared" si="603"/>
        <v>0</v>
      </c>
      <c r="G267" s="17">
        <f t="shared" si="603"/>
        <v>0</v>
      </c>
      <c r="H267" s="17">
        <f t="shared" si="603"/>
        <v>0</v>
      </c>
      <c r="I267" s="17">
        <f t="shared" si="603"/>
        <v>0</v>
      </c>
      <c r="J267" s="17">
        <f t="shared" si="603"/>
        <v>0</v>
      </c>
      <c r="K267" s="17">
        <f t="shared" si="603"/>
        <v>0</v>
      </c>
      <c r="L267" s="17">
        <f t="shared" si="603"/>
        <v>0</v>
      </c>
      <c r="M267" s="17">
        <f t="shared" si="603"/>
        <v>0</v>
      </c>
      <c r="N267" s="17">
        <f t="shared" si="603"/>
        <v>0</v>
      </c>
      <c r="O267" s="17">
        <f t="shared" si="603"/>
        <v>0</v>
      </c>
      <c r="P267" s="17">
        <f t="shared" si="603"/>
        <v>0</v>
      </c>
      <c r="Q267" s="17">
        <f t="shared" si="603"/>
        <v>0</v>
      </c>
      <c r="R267" s="17">
        <f t="shared" si="603"/>
        <v>0</v>
      </c>
      <c r="S267" s="17">
        <f t="shared" si="603"/>
        <v>0</v>
      </c>
      <c r="T267" s="17">
        <f t="shared" si="603"/>
        <v>0</v>
      </c>
      <c r="U267" s="17">
        <f t="shared" si="603"/>
        <v>0</v>
      </c>
      <c r="V267" s="17">
        <f t="shared" si="603"/>
        <v>0</v>
      </c>
      <c r="W267" s="17">
        <f t="shared" si="603"/>
        <v>0</v>
      </c>
      <c r="X267" s="17">
        <f t="shared" si="603"/>
        <v>0</v>
      </c>
      <c r="Y267" s="17">
        <f t="shared" si="603"/>
        <v>0</v>
      </c>
      <c r="Z267" s="17">
        <f t="shared" si="603"/>
        <v>0</v>
      </c>
      <c r="AA267" s="17">
        <f t="shared" si="603"/>
        <v>0</v>
      </c>
      <c r="AB267" s="17">
        <f t="shared" si="603"/>
        <v>0</v>
      </c>
      <c r="AC267" s="17">
        <f t="shared" si="603"/>
        <v>0</v>
      </c>
      <c r="AD267" s="17">
        <f t="shared" si="603"/>
        <v>0</v>
      </c>
      <c r="AF267" s="39">
        <f t="shared" si="598"/>
        <v>0</v>
      </c>
      <c r="AG267" s="7">
        <f t="shared" si="599"/>
        <v>0</v>
      </c>
    </row>
    <row r="268" spans="1:33" ht="15.75" thickBot="1">
      <c r="A268" s="155" t="s">
        <v>179</v>
      </c>
      <c r="B268" s="156"/>
      <c r="C268" s="17">
        <f>C233+C245+C257</f>
        <v>0</v>
      </c>
      <c r="D268" s="17">
        <f t="shared" ref="D268:AD268" si="604">D233+D245+D257</f>
        <v>0</v>
      </c>
      <c r="E268" s="17">
        <f t="shared" si="604"/>
        <v>0</v>
      </c>
      <c r="F268" s="17">
        <f t="shared" si="604"/>
        <v>0</v>
      </c>
      <c r="G268" s="17">
        <f t="shared" si="604"/>
        <v>0</v>
      </c>
      <c r="H268" s="17">
        <f t="shared" si="604"/>
        <v>0</v>
      </c>
      <c r="I268" s="17">
        <f t="shared" si="604"/>
        <v>0</v>
      </c>
      <c r="J268" s="17">
        <f t="shared" si="604"/>
        <v>0</v>
      </c>
      <c r="K268" s="17">
        <f t="shared" si="604"/>
        <v>0</v>
      </c>
      <c r="L268" s="17">
        <f t="shared" si="604"/>
        <v>0</v>
      </c>
      <c r="M268" s="17">
        <f t="shared" si="604"/>
        <v>0</v>
      </c>
      <c r="N268" s="17">
        <f t="shared" si="604"/>
        <v>0</v>
      </c>
      <c r="O268" s="17">
        <f t="shared" si="604"/>
        <v>0</v>
      </c>
      <c r="P268" s="17">
        <f t="shared" si="604"/>
        <v>0</v>
      </c>
      <c r="Q268" s="17">
        <f t="shared" si="604"/>
        <v>0</v>
      </c>
      <c r="R268" s="17">
        <f t="shared" si="604"/>
        <v>0</v>
      </c>
      <c r="S268" s="17">
        <f t="shared" si="604"/>
        <v>0</v>
      </c>
      <c r="T268" s="17">
        <f t="shared" si="604"/>
        <v>0</v>
      </c>
      <c r="U268" s="17">
        <f t="shared" si="604"/>
        <v>0</v>
      </c>
      <c r="V268" s="17">
        <f t="shared" si="604"/>
        <v>0</v>
      </c>
      <c r="W268" s="17">
        <f t="shared" si="604"/>
        <v>0</v>
      </c>
      <c r="X268" s="17">
        <f t="shared" si="604"/>
        <v>0</v>
      </c>
      <c r="Y268" s="17">
        <f t="shared" si="604"/>
        <v>0</v>
      </c>
      <c r="Z268" s="17">
        <f t="shared" si="604"/>
        <v>0</v>
      </c>
      <c r="AA268" s="17">
        <f t="shared" si="604"/>
        <v>0</v>
      </c>
      <c r="AB268" s="17">
        <f t="shared" si="604"/>
        <v>0</v>
      </c>
      <c r="AC268" s="17">
        <f t="shared" si="604"/>
        <v>0</v>
      </c>
      <c r="AD268" s="17">
        <f t="shared" si="604"/>
        <v>0</v>
      </c>
      <c r="AF268" s="39">
        <f t="shared" si="598"/>
        <v>0</v>
      </c>
      <c r="AG268" s="7">
        <f t="shared" si="599"/>
        <v>0</v>
      </c>
    </row>
    <row r="269" spans="1:33" ht="15.75" thickBot="1">
      <c r="A269" s="155" t="s">
        <v>35</v>
      </c>
      <c r="B269" s="156"/>
      <c r="C269" s="63">
        <f>C267+C268</f>
        <v>0</v>
      </c>
      <c r="D269" s="63">
        <f t="shared" ref="D269:AD269" si="605">D267+D268</f>
        <v>0</v>
      </c>
      <c r="E269" s="63">
        <f t="shared" si="605"/>
        <v>0</v>
      </c>
      <c r="F269" s="63">
        <f t="shared" si="605"/>
        <v>0</v>
      </c>
      <c r="G269" s="63">
        <f t="shared" si="605"/>
        <v>0</v>
      </c>
      <c r="H269" s="63">
        <f t="shared" si="605"/>
        <v>0</v>
      </c>
      <c r="I269" s="63">
        <f t="shared" si="605"/>
        <v>0</v>
      </c>
      <c r="J269" s="63">
        <f t="shared" si="605"/>
        <v>0</v>
      </c>
      <c r="K269" s="63">
        <f t="shared" si="605"/>
        <v>0</v>
      </c>
      <c r="L269" s="63">
        <f t="shared" si="605"/>
        <v>0</v>
      </c>
      <c r="M269" s="63">
        <f t="shared" si="605"/>
        <v>0</v>
      </c>
      <c r="N269" s="63">
        <f t="shared" si="605"/>
        <v>0</v>
      </c>
      <c r="O269" s="63">
        <f t="shared" si="605"/>
        <v>0</v>
      </c>
      <c r="P269" s="63">
        <f t="shared" si="605"/>
        <v>0</v>
      </c>
      <c r="Q269" s="63">
        <f t="shared" si="605"/>
        <v>0</v>
      </c>
      <c r="R269" s="63">
        <f t="shared" si="605"/>
        <v>0</v>
      </c>
      <c r="S269" s="63">
        <f t="shared" si="605"/>
        <v>0</v>
      </c>
      <c r="T269" s="63">
        <f t="shared" si="605"/>
        <v>0</v>
      </c>
      <c r="U269" s="63">
        <f t="shared" si="605"/>
        <v>0</v>
      </c>
      <c r="V269" s="63">
        <f t="shared" si="605"/>
        <v>0</v>
      </c>
      <c r="W269" s="63">
        <f t="shared" si="605"/>
        <v>0</v>
      </c>
      <c r="X269" s="63">
        <f t="shared" si="605"/>
        <v>0</v>
      </c>
      <c r="Y269" s="63">
        <f t="shared" si="605"/>
        <v>0</v>
      </c>
      <c r="Z269" s="63">
        <f t="shared" si="605"/>
        <v>0</v>
      </c>
      <c r="AA269" s="63">
        <f t="shared" si="605"/>
        <v>0</v>
      </c>
      <c r="AB269" s="63">
        <f t="shared" si="605"/>
        <v>0</v>
      </c>
      <c r="AC269" s="63">
        <f t="shared" si="605"/>
        <v>0</v>
      </c>
      <c r="AD269" s="63">
        <f t="shared" si="605"/>
        <v>0</v>
      </c>
      <c r="AF269" s="39">
        <f t="shared" si="598"/>
        <v>0</v>
      </c>
      <c r="AG269" s="7">
        <f t="shared" si="599"/>
        <v>0</v>
      </c>
    </row>
    <row r="272" spans="1:33">
      <c r="T272" t="s">
        <v>46</v>
      </c>
    </row>
    <row r="273" spans="20:30">
      <c r="T273" t="s">
        <v>47</v>
      </c>
    </row>
    <row r="274" spans="20:30">
      <c r="T274" t="s">
        <v>48</v>
      </c>
    </row>
    <row r="276" spans="20:30">
      <c r="T276" s="162" t="s">
        <v>183</v>
      </c>
      <c r="U276" s="162"/>
      <c r="V276" s="162"/>
      <c r="W276" s="162"/>
      <c r="X276" s="162"/>
      <c r="Z276" s="141"/>
      <c r="AA276" s="142"/>
      <c r="AB276" s="142"/>
      <c r="AC276" s="142"/>
      <c r="AD276" s="142"/>
    </row>
    <row r="277" spans="20:30">
      <c r="T277" s="162"/>
      <c r="U277" s="162"/>
      <c r="V277" s="162"/>
      <c r="W277" s="162"/>
      <c r="X277" s="162"/>
    </row>
    <row r="279" spans="20:30">
      <c r="T279" t="s">
        <v>53</v>
      </c>
    </row>
    <row r="281" spans="20:30">
      <c r="T281" t="s">
        <v>180</v>
      </c>
      <c r="AC281" s="7"/>
      <c r="AD281" s="7"/>
    </row>
    <row r="282" spans="20:30">
      <c r="AC282" s="7"/>
      <c r="AD282" s="7"/>
    </row>
  </sheetData>
  <mergeCells count="113">
    <mergeCell ref="Y226:AA226"/>
    <mergeCell ref="AB226:AD226"/>
    <mergeCell ref="A228:A230"/>
    <mergeCell ref="A231:A233"/>
    <mergeCell ref="A234:A236"/>
    <mergeCell ref="A237:A239"/>
    <mergeCell ref="A240:A242"/>
    <mergeCell ref="A268:B268"/>
    <mergeCell ref="A269:B269"/>
    <mergeCell ref="A225:A227"/>
    <mergeCell ref="B225:B227"/>
    <mergeCell ref="D226:F226"/>
    <mergeCell ref="G226:I226"/>
    <mergeCell ref="J226:L226"/>
    <mergeCell ref="M226:O226"/>
    <mergeCell ref="A249:A251"/>
    <mergeCell ref="A252:A254"/>
    <mergeCell ref="A261:A263"/>
    <mergeCell ref="A264:A266"/>
    <mergeCell ref="A267:B267"/>
    <mergeCell ref="A255:A257"/>
    <mergeCell ref="A258:A260"/>
    <mergeCell ref="A246:A248"/>
    <mergeCell ref="A243:A245"/>
    <mergeCell ref="P226:R226"/>
    <mergeCell ref="S226:U226"/>
    <mergeCell ref="V226:X226"/>
    <mergeCell ref="A216:A218"/>
    <mergeCell ref="A9:A11"/>
    <mergeCell ref="B6:B8"/>
    <mergeCell ref="A6:A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35:A137"/>
    <mergeCell ref="A138:A140"/>
    <mergeCell ref="A147:A149"/>
    <mergeCell ref="A150:A152"/>
    <mergeCell ref="A153:A155"/>
    <mergeCell ref="A156:A158"/>
    <mergeCell ref="A159:A161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F7:AG7"/>
    <mergeCell ref="V7:X7"/>
    <mergeCell ref="T276:X277"/>
    <mergeCell ref="Y7:AA7"/>
    <mergeCell ref="AB7:AD7"/>
    <mergeCell ref="A60:A62"/>
    <mergeCell ref="A63:A65"/>
    <mergeCell ref="A66:A68"/>
    <mergeCell ref="A69:A71"/>
    <mergeCell ref="A72:A74"/>
    <mergeCell ref="A75:A77"/>
    <mergeCell ref="A78:A80"/>
    <mergeCell ref="A24:A26"/>
    <mergeCell ref="A12:A14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81:A83"/>
    <mergeCell ref="A219:B219"/>
    <mergeCell ref="A220:B220"/>
    <mergeCell ref="A221:B221"/>
    <mergeCell ref="P7:R7"/>
    <mergeCell ref="S7:U7"/>
    <mergeCell ref="D7:F7"/>
    <mergeCell ref="G7:I7"/>
    <mergeCell ref="J7:L7"/>
    <mergeCell ref="M7:O7"/>
    <mergeCell ref="A15:A17"/>
    <mergeCell ref="A18:A20"/>
    <mergeCell ref="A21:A23"/>
    <mergeCell ref="A27:A29"/>
    <mergeCell ref="A30:A32"/>
    <mergeCell ref="A84:A86"/>
    <mergeCell ref="A87:A89"/>
    <mergeCell ref="A90:A92"/>
    <mergeCell ref="A93:A95"/>
    <mergeCell ref="A96:A98"/>
    <mergeCell ref="A99:A101"/>
    <mergeCell ref="A102:A104"/>
    <mergeCell ref="A105:A107"/>
    <mergeCell ref="A141:A143"/>
    <mergeCell ref="A144:A14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rowBreaks count="1" manualBreakCount="1"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topLeftCell="A124" zoomScale="70" zoomScaleNormal="70" workbookViewId="0">
      <selection activeCell="T65" sqref="T65"/>
    </sheetView>
  </sheetViews>
  <sheetFormatPr defaultRowHeight="15"/>
  <cols>
    <col min="2" max="2" width="19.85546875" customWidth="1"/>
    <col min="3" max="3" width="15.7109375" customWidth="1"/>
    <col min="4" max="4" width="7.425781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3.7109375" customWidth="1"/>
    <col min="20" max="20" width="14.140625" customWidth="1"/>
    <col min="21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4.140625" customWidth="1"/>
    <col min="27" max="27" width="12.28515625" customWidth="1"/>
    <col min="28" max="28" width="15.140625" customWidth="1"/>
    <col min="29" max="29" width="13.7109375" customWidth="1"/>
    <col min="30" max="30" width="13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>
      <c r="A1" t="s">
        <v>30</v>
      </c>
      <c r="P1">
        <v>7</v>
      </c>
      <c r="Q1">
        <v>8</v>
      </c>
      <c r="R1">
        <v>9</v>
      </c>
      <c r="S1">
        <v>10</v>
      </c>
      <c r="T1">
        <v>11</v>
      </c>
    </row>
    <row r="2" spans="1:35" ht="15.75" thickBot="1"/>
    <row r="3" spans="1:35" ht="26.25" customHeight="1">
      <c r="A3" s="158" t="s">
        <v>0</v>
      </c>
      <c r="B3" s="170" t="s">
        <v>1</v>
      </c>
      <c r="C3" s="13" t="s">
        <v>2</v>
      </c>
      <c r="D3" s="157" t="s">
        <v>3</v>
      </c>
      <c r="E3" s="157"/>
      <c r="F3" s="157"/>
      <c r="G3" s="157" t="s">
        <v>4</v>
      </c>
      <c r="H3" s="157"/>
      <c r="I3" s="157"/>
      <c r="J3" s="157" t="s">
        <v>21</v>
      </c>
      <c r="K3" s="157"/>
      <c r="L3" s="157"/>
      <c r="M3" s="157" t="s">
        <v>22</v>
      </c>
      <c r="N3" s="157"/>
      <c r="O3" s="157"/>
      <c r="P3" s="157" t="s">
        <v>24</v>
      </c>
      <c r="Q3" s="157"/>
      <c r="R3" s="157"/>
      <c r="S3" s="157" t="s">
        <v>25</v>
      </c>
      <c r="T3" s="157"/>
      <c r="U3" s="157"/>
      <c r="V3" s="157" t="s">
        <v>26</v>
      </c>
      <c r="W3" s="157"/>
      <c r="X3" s="157"/>
      <c r="Y3" s="157" t="s">
        <v>23</v>
      </c>
      <c r="Z3" s="157"/>
      <c r="AA3" s="157"/>
      <c r="AB3" s="157" t="s">
        <v>27</v>
      </c>
      <c r="AC3" s="157"/>
      <c r="AD3" s="157"/>
      <c r="AE3" s="157" t="s">
        <v>25</v>
      </c>
      <c r="AF3" s="157"/>
      <c r="AG3" s="163"/>
    </row>
    <row r="4" spans="1:35" ht="15.75" thickBot="1">
      <c r="A4" s="160"/>
      <c r="B4" s="172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10</v>
      </c>
      <c r="AA4" s="19" t="s">
        <v>11</v>
      </c>
      <c r="AB4" s="19" t="s">
        <v>12</v>
      </c>
      <c r="AC4" s="19" t="s">
        <v>13</v>
      </c>
      <c r="AD4" s="19" t="s">
        <v>14</v>
      </c>
      <c r="AE4" s="19" t="s">
        <v>15</v>
      </c>
      <c r="AF4" s="19" t="s">
        <v>16</v>
      </c>
      <c r="AG4" s="20" t="s">
        <v>17</v>
      </c>
    </row>
    <row r="5" spans="1:35" ht="26.25" customHeight="1">
      <c r="A5" s="168" t="e">
        <f>#REF!</f>
        <v>#REF!</v>
      </c>
      <c r="B5" s="59" t="e">
        <f>#REF!</f>
        <v>#REF!</v>
      </c>
      <c r="C5" s="40" t="e">
        <f>#REF!</f>
        <v>#REF!</v>
      </c>
      <c r="D5" s="37"/>
      <c r="E5" s="25" t="e">
        <f>C5*0.5</f>
        <v>#REF!</v>
      </c>
      <c r="F5" s="17"/>
      <c r="G5" s="17"/>
      <c r="H5" s="17"/>
      <c r="I5" s="17"/>
      <c r="J5" s="17"/>
      <c r="K5" s="17"/>
      <c r="L5" s="17"/>
      <c r="M5" s="17"/>
      <c r="N5" s="17"/>
      <c r="O5" s="25" t="e">
        <f>C5-E5</f>
        <v>#REF!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3"/>
      <c r="AH5" s="39"/>
    </row>
    <row r="6" spans="1:35" ht="15.75" thickBot="1">
      <c r="A6" s="169"/>
      <c r="B6" s="60" t="s">
        <v>18</v>
      </c>
      <c r="C6" s="42" t="e">
        <f>#REF!</f>
        <v>#REF!</v>
      </c>
      <c r="D6" s="38"/>
      <c r="E6" s="27" t="e">
        <f>C6*0.5</f>
        <v>#REF!</v>
      </c>
      <c r="F6" s="18"/>
      <c r="G6" s="18"/>
      <c r="H6" s="18"/>
      <c r="I6" s="18"/>
      <c r="J6" s="18"/>
      <c r="K6" s="18"/>
      <c r="L6" s="18"/>
      <c r="M6" s="18"/>
      <c r="N6" s="18"/>
      <c r="O6" s="27" t="e">
        <f>C6-E6</f>
        <v>#REF!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4"/>
      <c r="AH6" s="39"/>
    </row>
    <row r="7" spans="1:35" ht="21.75" customHeight="1">
      <c r="A7" s="167" t="e">
        <f>#REF!</f>
        <v>#REF!</v>
      </c>
      <c r="B7" s="8" t="e">
        <f>#REF!</f>
        <v>#REF!</v>
      </c>
      <c r="C7" s="56" t="e">
        <f>#REF!</f>
        <v>#REF!</v>
      </c>
      <c r="D7" s="16">
        <f t="shared" ref="D7:AG7" si="0">D9+D11+D13+D15+D17+D19+D21+D23+D25+D27+D29</f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62">
        <f>O9+O11+O13+O15+O17+O19+O21+O23+O25+O27+O29</f>
        <v>0</v>
      </c>
      <c r="P7" s="62">
        <f t="shared" si="0"/>
        <v>0</v>
      </c>
      <c r="Q7" s="62"/>
      <c r="R7" s="62"/>
      <c r="S7" s="28" t="e">
        <f>S9+S11+S13+S15+S17+S19+S21+S23+S25+S27+S29</f>
        <v>#REF!</v>
      </c>
      <c r="T7" s="28" t="e">
        <f>T9+T11+T13+T15+T17+T19+T21+T23+T25+T27+T29</f>
        <v>#REF!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28" t="e">
        <f t="shared" si="0"/>
        <v>#REF!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>
        <f t="shared" si="0"/>
        <v>0</v>
      </c>
      <c r="AG7" s="16">
        <f t="shared" si="0"/>
        <v>0</v>
      </c>
      <c r="AH7" s="39"/>
    </row>
    <row r="8" spans="1:35" ht="15.75" thickBot="1">
      <c r="A8" s="169"/>
      <c r="B8" s="57" t="s">
        <v>18</v>
      </c>
      <c r="C8" s="58" t="e">
        <f>#REF!</f>
        <v>#REF!</v>
      </c>
      <c r="D8" s="16">
        <f t="shared" ref="D8:AG8" si="1">D10+D12+D14+D16+D18+D20+D22+D24+D26+D28+D30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62">
        <f t="shared" si="1"/>
        <v>0</v>
      </c>
      <c r="P8" s="62">
        <f t="shared" si="1"/>
        <v>0</v>
      </c>
      <c r="Q8" s="62"/>
      <c r="R8" s="62"/>
      <c r="S8" s="28" t="e">
        <f t="shared" si="1"/>
        <v>#REF!</v>
      </c>
      <c r="T8" s="28" t="e">
        <f t="shared" si="1"/>
        <v>#REF!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28" t="e">
        <f t="shared" si="1"/>
        <v>#REF!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39"/>
    </row>
    <row r="9" spans="1:35" ht="29.25" customHeight="1">
      <c r="A9" s="158" t="e">
        <f>#REF!</f>
        <v>#REF!</v>
      </c>
      <c r="B9" s="75" t="e">
        <f>#REF!</f>
        <v>#REF!</v>
      </c>
      <c r="C9" s="17" t="e">
        <f>#REF!</f>
        <v>#REF!</v>
      </c>
      <c r="D9" s="17"/>
      <c r="E9" s="17"/>
      <c r="F9" s="17"/>
      <c r="G9" s="17"/>
      <c r="H9" s="17"/>
      <c r="I9" s="17"/>
      <c r="J9" s="17"/>
      <c r="K9" s="17"/>
      <c r="L9" s="17"/>
      <c r="M9" s="31"/>
      <c r="N9" s="31"/>
      <c r="O9" s="17"/>
      <c r="P9" s="37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5"/>
      <c r="AH9" s="39"/>
    </row>
    <row r="10" spans="1:35" ht="15.75" thickBot="1">
      <c r="A10" s="160"/>
      <c r="B10" s="76" t="s">
        <v>18</v>
      </c>
      <c r="C10" s="18" t="e">
        <f>#REF!</f>
        <v>#REF!</v>
      </c>
      <c r="D10" s="18"/>
      <c r="E10" s="18"/>
      <c r="F10" s="18"/>
      <c r="G10" s="18"/>
      <c r="H10" s="18"/>
      <c r="I10" s="18"/>
      <c r="J10" s="18"/>
      <c r="K10" s="18"/>
      <c r="L10" s="18"/>
      <c r="M10" s="32"/>
      <c r="N10" s="32"/>
      <c r="O10" s="18"/>
      <c r="P10" s="38"/>
      <c r="Q10" s="1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6"/>
      <c r="AH10" s="39"/>
    </row>
    <row r="11" spans="1:35" ht="26.25" customHeight="1">
      <c r="A11" s="158" t="e">
        <f>#REF!</f>
        <v>#REF!</v>
      </c>
      <c r="B11" s="5" t="e">
        <f>#REF!</f>
        <v>#REF!</v>
      </c>
      <c r="C11" s="16" t="e">
        <f>#REF!</f>
        <v>#REF!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31"/>
      <c r="P11" s="16"/>
      <c r="Q11" s="62"/>
      <c r="R11" s="17"/>
      <c r="S11" s="25" t="e">
        <f t="shared" ref="S11:S18" si="2">C11</f>
        <v>#REF!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3"/>
      <c r="AH11" s="39"/>
    </row>
    <row r="12" spans="1:35" ht="15.75" thickBot="1">
      <c r="A12" s="160"/>
      <c r="B12" s="6" t="s">
        <v>18</v>
      </c>
      <c r="C12" s="26" t="e">
        <f>#REF!</f>
        <v>#REF!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32"/>
      <c r="P12" s="26"/>
      <c r="Q12" s="70"/>
      <c r="R12" s="18"/>
      <c r="S12" s="27" t="e">
        <f t="shared" si="2"/>
        <v>#REF!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34"/>
      <c r="AH12" s="39"/>
    </row>
    <row r="13" spans="1:35" ht="24" customHeight="1">
      <c r="A13" s="158" t="e">
        <f>#REF!</f>
        <v>#REF!</v>
      </c>
      <c r="B13" s="3" t="e">
        <f>#REF!</f>
        <v>#REF!</v>
      </c>
      <c r="C13" s="37" t="e">
        <f>#REF!</f>
        <v>#REF!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7"/>
      <c r="R13" s="16"/>
      <c r="S13" s="28" t="e">
        <f t="shared" si="2"/>
        <v>#REF!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35"/>
      <c r="AH13" s="39"/>
    </row>
    <row r="14" spans="1:35" ht="15.75" thickBot="1">
      <c r="A14" s="160"/>
      <c r="B14" s="4" t="s">
        <v>18</v>
      </c>
      <c r="C14" s="38" t="e">
        <f>#REF!</f>
        <v>#REF!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38"/>
      <c r="R14" s="26"/>
      <c r="S14" s="27" t="e">
        <f t="shared" si="2"/>
        <v>#REF!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36"/>
      <c r="AH14" s="39"/>
      <c r="AI14" s="30"/>
    </row>
    <row r="15" spans="1:35" ht="26.25" customHeight="1">
      <c r="A15" s="158" t="e">
        <f>#REF!</f>
        <v>#REF!</v>
      </c>
      <c r="B15" s="5" t="e">
        <f>#REF!</f>
        <v>#REF!</v>
      </c>
      <c r="C15" s="16" t="e">
        <f>#REF!</f>
        <v>#REF!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28" t="e">
        <f t="shared" si="2"/>
        <v>#REF!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33"/>
      <c r="AH15" s="39"/>
      <c r="AI15" s="30"/>
    </row>
    <row r="16" spans="1:35" ht="15.75" thickBot="1">
      <c r="A16" s="160"/>
      <c r="B16" s="21" t="s">
        <v>18</v>
      </c>
      <c r="C16" s="26" t="e">
        <f>#REF!</f>
        <v>#REF!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8"/>
      <c r="S16" s="27" t="e">
        <f t="shared" si="2"/>
        <v>#REF!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4"/>
      <c r="AH16" s="39"/>
      <c r="AI16" s="30"/>
    </row>
    <row r="17" spans="1:35" ht="27.75" customHeight="1">
      <c r="A17" s="158" t="e">
        <f>#REF!</f>
        <v>#REF!</v>
      </c>
      <c r="B17" s="22" t="e">
        <f>#REF!</f>
        <v>#REF!</v>
      </c>
      <c r="C17" s="17" t="e">
        <f>#REF!</f>
        <v>#REF!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7"/>
      <c r="P17" s="17"/>
      <c r="Q17" s="17"/>
      <c r="R17" s="37"/>
      <c r="S17" s="28" t="e">
        <f t="shared" si="2"/>
        <v>#REF!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35"/>
      <c r="AH17" s="39"/>
      <c r="AI17" s="30"/>
    </row>
    <row r="18" spans="1:35" ht="15.75" thickBot="1">
      <c r="A18" s="160"/>
      <c r="B18" s="23" t="s">
        <v>18</v>
      </c>
      <c r="C18" s="18" t="e">
        <f>#REF!</f>
        <v>#REF!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8"/>
      <c r="P18" s="18"/>
      <c r="Q18" s="18"/>
      <c r="R18" s="38"/>
      <c r="S18" s="29" t="e">
        <f t="shared" si="2"/>
        <v>#REF!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6"/>
      <c r="AH18" s="39"/>
      <c r="AI18" s="30"/>
    </row>
    <row r="19" spans="1:35" ht="21" customHeight="1">
      <c r="A19" s="158" t="e">
        <f>#REF!</f>
        <v>#REF!</v>
      </c>
      <c r="B19" s="22" t="e">
        <f>#REF!</f>
        <v>#REF!</v>
      </c>
      <c r="C19" s="16" t="e">
        <f>#REF!</f>
        <v>#REF!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7"/>
      <c r="S19" s="17"/>
      <c r="T19" s="25" t="e">
        <f t="shared" ref="T19:T26" si="3">C19</f>
        <v>#REF!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3"/>
      <c r="AH19" s="39"/>
      <c r="AI19" s="30"/>
    </row>
    <row r="20" spans="1:35" ht="15.75" thickBot="1">
      <c r="A20" s="160"/>
      <c r="B20" s="23" t="s">
        <v>18</v>
      </c>
      <c r="C20" s="26" t="e">
        <f>#REF!</f>
        <v>#REF!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8"/>
      <c r="S20" s="18"/>
      <c r="T20" s="27" t="e">
        <f t="shared" si="3"/>
        <v>#REF!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4"/>
      <c r="AH20" s="39"/>
      <c r="AI20" s="30"/>
    </row>
    <row r="21" spans="1:35" ht="24.75" customHeight="1">
      <c r="A21" s="158" t="e">
        <f>#REF!</f>
        <v>#REF!</v>
      </c>
      <c r="B21" s="22" t="e">
        <f>#REF!</f>
        <v>#REF!</v>
      </c>
      <c r="C21" s="17" t="e">
        <f>#REF!</f>
        <v>#REF!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7"/>
      <c r="R21" s="16"/>
      <c r="S21" s="16"/>
      <c r="T21" s="28" t="e">
        <f t="shared" si="3"/>
        <v>#REF!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35"/>
      <c r="AH21" s="39"/>
      <c r="AI21" s="30"/>
    </row>
    <row r="22" spans="1:35" ht="15.75" thickBot="1">
      <c r="A22" s="160"/>
      <c r="B22" s="23" t="s">
        <v>18</v>
      </c>
      <c r="C22" s="18" t="e">
        <f>#REF!</f>
        <v>#REF!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38"/>
      <c r="R22" s="26"/>
      <c r="S22" s="26"/>
      <c r="T22" s="29" t="e">
        <f t="shared" si="3"/>
        <v>#REF!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36"/>
      <c r="AH22" s="39"/>
      <c r="AI22" s="30"/>
    </row>
    <row r="23" spans="1:35">
      <c r="A23" s="158" t="e">
        <f>#REF!</f>
        <v>#REF!</v>
      </c>
      <c r="B23" s="22" t="e">
        <f>#REF!</f>
        <v>#REF!</v>
      </c>
      <c r="C23" s="16" t="e">
        <f>#REF!</f>
        <v>#REF!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7"/>
      <c r="S23" s="17"/>
      <c r="T23" s="25" t="e">
        <f t="shared" si="3"/>
        <v>#REF!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33"/>
      <c r="AH23" s="39"/>
      <c r="AI23" s="30"/>
    </row>
    <row r="24" spans="1:35" ht="15.75" thickBot="1">
      <c r="A24" s="160"/>
      <c r="B24" s="23" t="s">
        <v>18</v>
      </c>
      <c r="C24" s="26" t="e">
        <f>#REF!</f>
        <v>#REF!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8"/>
      <c r="S24" s="18"/>
      <c r="T24" s="27" t="e">
        <f t="shared" si="3"/>
        <v>#REF!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4"/>
      <c r="AH24" s="39"/>
      <c r="AI24" s="30"/>
    </row>
    <row r="25" spans="1:35" ht="23.25" customHeight="1">
      <c r="A25" s="158" t="e">
        <f>#REF!</f>
        <v>#REF!</v>
      </c>
      <c r="B25" s="22" t="e">
        <f>#REF!</f>
        <v>#REF!</v>
      </c>
      <c r="C25" s="17" t="e">
        <f>#REF!</f>
        <v>#REF!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62"/>
      <c r="S25" s="16"/>
      <c r="T25" s="28" t="e">
        <f t="shared" si="3"/>
        <v>#REF!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35"/>
      <c r="AH25" s="39"/>
      <c r="AI25" s="30"/>
    </row>
    <row r="26" spans="1:35" ht="15.75" thickBot="1">
      <c r="A26" s="160"/>
      <c r="B26" s="23" t="s">
        <v>18</v>
      </c>
      <c r="C26" s="18" t="e">
        <f>#REF!</f>
        <v>#REF!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70"/>
      <c r="S26" s="26"/>
      <c r="T26" s="29" t="e">
        <f t="shared" si="3"/>
        <v>#REF!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36"/>
      <c r="AH26" s="39"/>
      <c r="AI26" s="30"/>
    </row>
    <row r="27" spans="1:35" ht="22.5" customHeight="1">
      <c r="A27" s="158" t="e">
        <f>#REF!</f>
        <v>#REF!</v>
      </c>
      <c r="B27" s="73" t="e">
        <f>#REF!</f>
        <v>#REF!</v>
      </c>
      <c r="C27" s="16" t="e">
        <f>#REF!</f>
        <v>#REF!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2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3"/>
      <c r="AH27" s="39"/>
      <c r="AI27" s="30"/>
    </row>
    <row r="28" spans="1:35" ht="15.75" thickBot="1">
      <c r="A28" s="160"/>
      <c r="B28" s="74" t="s">
        <v>18</v>
      </c>
      <c r="C28" s="26" t="e">
        <f>#REF!</f>
        <v>#REF!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7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36"/>
      <c r="AH28" s="39"/>
      <c r="AI28" s="30"/>
    </row>
    <row r="29" spans="1:35" ht="27.75" customHeight="1">
      <c r="A29" s="158" t="e">
        <f>#REF!</f>
        <v>#REF!</v>
      </c>
      <c r="B29" s="22" t="e">
        <f>#REF!</f>
        <v>#REF!</v>
      </c>
      <c r="C29" s="17" t="e">
        <f>#REF!</f>
        <v>#REF!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5" t="e">
        <f>C29</f>
        <v>#REF!</v>
      </c>
      <c r="AC29" s="17"/>
      <c r="AD29" s="17"/>
      <c r="AE29" s="17"/>
      <c r="AF29" s="17"/>
      <c r="AG29" s="33"/>
      <c r="AH29" s="39"/>
      <c r="AI29" s="30"/>
    </row>
    <row r="30" spans="1:35" ht="15.75" thickBot="1">
      <c r="A30" s="160"/>
      <c r="B30" s="23" t="s">
        <v>18</v>
      </c>
      <c r="C30" s="18" t="e">
        <f>#REF!</f>
        <v>#REF!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8"/>
      <c r="P30" s="38"/>
      <c r="Q30" s="38"/>
      <c r="R30" s="38"/>
      <c r="S30" s="18"/>
      <c r="T30" s="18"/>
      <c r="U30" s="18"/>
      <c r="V30" s="18"/>
      <c r="W30" s="18"/>
      <c r="X30" s="18"/>
      <c r="Y30" s="18"/>
      <c r="Z30" s="18"/>
      <c r="AA30" s="18"/>
      <c r="AB30" s="27" t="e">
        <f>C30</f>
        <v>#REF!</v>
      </c>
      <c r="AC30" s="18"/>
      <c r="AD30" s="18"/>
      <c r="AE30" s="18"/>
      <c r="AF30" s="18"/>
      <c r="AG30" s="34"/>
      <c r="AH30" s="61"/>
      <c r="AI30" s="30"/>
    </row>
    <row r="31" spans="1:35" ht="21.75" customHeight="1">
      <c r="A31" s="182" t="e">
        <f>#REF!</f>
        <v>#REF!</v>
      </c>
      <c r="B31" s="52" t="e">
        <f>#REF!</f>
        <v>#REF!</v>
      </c>
      <c r="C31" s="53" t="e">
        <f>#REF!</f>
        <v>#REF!</v>
      </c>
      <c r="D31" s="56">
        <f>D33+D91+D93+D95+D97</f>
        <v>0</v>
      </c>
      <c r="E31" s="56">
        <f t="shared" ref="E31:AG32" si="4">E33+E91+E93+E95+E97</f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56">
        <f t="shared" si="4"/>
        <v>0</v>
      </c>
      <c r="O31" s="49">
        <f t="shared" si="4"/>
        <v>0</v>
      </c>
      <c r="P31" s="49">
        <f t="shared" si="4"/>
        <v>0</v>
      </c>
      <c r="Q31" s="49">
        <f t="shared" si="4"/>
        <v>0</v>
      </c>
      <c r="R31" s="49">
        <f t="shared" si="4"/>
        <v>0</v>
      </c>
      <c r="S31" s="71" t="e">
        <f t="shared" si="4"/>
        <v>#REF!</v>
      </c>
      <c r="T31" s="71" t="e">
        <f t="shared" si="4"/>
        <v>#REF!</v>
      </c>
      <c r="U31" s="56">
        <f t="shared" si="4"/>
        <v>0</v>
      </c>
      <c r="V31" s="56">
        <f t="shared" si="4"/>
        <v>0</v>
      </c>
      <c r="W31" s="56">
        <f t="shared" si="4"/>
        <v>0</v>
      </c>
      <c r="X31" s="71" t="e">
        <f t="shared" si="4"/>
        <v>#REF!</v>
      </c>
      <c r="Y31" s="71" t="e">
        <f t="shared" si="4"/>
        <v>#REF!</v>
      </c>
      <c r="Z31" s="71" t="e">
        <f t="shared" si="4"/>
        <v>#REF!</v>
      </c>
      <c r="AA31" s="71" t="e">
        <f t="shared" si="4"/>
        <v>#REF!</v>
      </c>
      <c r="AB31" s="71" t="e">
        <f t="shared" si="4"/>
        <v>#REF!</v>
      </c>
      <c r="AC31" s="71" t="e">
        <f t="shared" si="4"/>
        <v>#REF!</v>
      </c>
      <c r="AD31" s="71" t="e">
        <f t="shared" si="4"/>
        <v>#REF!</v>
      </c>
      <c r="AE31" s="56">
        <f t="shared" si="4"/>
        <v>0</v>
      </c>
      <c r="AF31" s="56">
        <f t="shared" si="4"/>
        <v>0</v>
      </c>
      <c r="AG31" s="56">
        <f t="shared" si="4"/>
        <v>0</v>
      </c>
      <c r="AH31" s="61"/>
      <c r="AI31" s="30"/>
    </row>
    <row r="32" spans="1:35" ht="15.75" thickBot="1">
      <c r="A32" s="183"/>
      <c r="B32" s="54" t="s">
        <v>18</v>
      </c>
      <c r="C32" s="55" t="e">
        <f>#REF!</f>
        <v>#REF!</v>
      </c>
      <c r="D32" s="56">
        <f>D34+D92+D94+D96+D98</f>
        <v>0</v>
      </c>
      <c r="E32" s="56">
        <f t="shared" si="4"/>
        <v>0</v>
      </c>
      <c r="F32" s="56">
        <f t="shared" si="4"/>
        <v>0</v>
      </c>
      <c r="G32" s="56">
        <f t="shared" si="4"/>
        <v>0</v>
      </c>
      <c r="H32" s="56">
        <f t="shared" si="4"/>
        <v>0</v>
      </c>
      <c r="I32" s="56">
        <f t="shared" si="4"/>
        <v>0</v>
      </c>
      <c r="J32" s="56">
        <f t="shared" si="4"/>
        <v>0</v>
      </c>
      <c r="K32" s="56">
        <f t="shared" si="4"/>
        <v>0</v>
      </c>
      <c r="L32" s="56">
        <f t="shared" si="4"/>
        <v>0</v>
      </c>
      <c r="M32" s="56">
        <f t="shared" si="4"/>
        <v>0</v>
      </c>
      <c r="N32" s="56">
        <f t="shared" si="4"/>
        <v>0</v>
      </c>
      <c r="O32" s="49">
        <f t="shared" si="4"/>
        <v>0</v>
      </c>
      <c r="P32" s="49">
        <f t="shared" si="4"/>
        <v>0</v>
      </c>
      <c r="Q32" s="49">
        <f t="shared" si="4"/>
        <v>0</v>
      </c>
      <c r="R32" s="49">
        <f t="shared" si="4"/>
        <v>0</v>
      </c>
      <c r="S32" s="71" t="e">
        <f t="shared" si="4"/>
        <v>#REF!</v>
      </c>
      <c r="T32" s="71" t="e">
        <f t="shared" si="4"/>
        <v>#REF!</v>
      </c>
      <c r="U32" s="56">
        <f t="shared" si="4"/>
        <v>0</v>
      </c>
      <c r="V32" s="56">
        <f t="shared" si="4"/>
        <v>0</v>
      </c>
      <c r="W32" s="56">
        <f t="shared" si="4"/>
        <v>0</v>
      </c>
      <c r="X32" s="71" t="e">
        <f t="shared" si="4"/>
        <v>#REF!</v>
      </c>
      <c r="Y32" s="71" t="e">
        <f t="shared" si="4"/>
        <v>#REF!</v>
      </c>
      <c r="Z32" s="71" t="e">
        <f t="shared" si="4"/>
        <v>#REF!</v>
      </c>
      <c r="AA32" s="71" t="e">
        <f t="shared" si="4"/>
        <v>#REF!</v>
      </c>
      <c r="AB32" s="71" t="e">
        <f t="shared" si="4"/>
        <v>#REF!</v>
      </c>
      <c r="AC32" s="71" t="e">
        <f t="shared" si="4"/>
        <v>#REF!</v>
      </c>
      <c r="AD32" s="71" t="e">
        <f t="shared" si="4"/>
        <v>#REF!</v>
      </c>
      <c r="AE32" s="56">
        <f t="shared" si="4"/>
        <v>0</v>
      </c>
      <c r="AF32" s="56">
        <f t="shared" si="4"/>
        <v>0</v>
      </c>
      <c r="AG32" s="56">
        <f t="shared" si="4"/>
        <v>0</v>
      </c>
      <c r="AH32" s="61"/>
      <c r="AI32" s="30"/>
    </row>
    <row r="33" spans="1:35" ht="35.25" customHeight="1" thickBot="1">
      <c r="A33" s="158" t="e">
        <f>#REF!</f>
        <v>#REF!</v>
      </c>
      <c r="B33" s="22" t="e">
        <f>#REF!</f>
        <v>#REF!</v>
      </c>
      <c r="C33" s="37" t="e">
        <f>#REF!</f>
        <v>#REF!</v>
      </c>
      <c r="D33" s="17">
        <f>D35+D37+D39+D41+D51+D73+D75+D77+D79+D81+D83+D85+D87+D89</f>
        <v>0</v>
      </c>
      <c r="E33" s="17">
        <f t="shared" ref="E33:AG34" si="5">E35+E37+E39+E41+E51+E73+E75+E77+E79+E81+E83+E85+E87+E89</f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0</v>
      </c>
      <c r="M33" s="17">
        <f t="shared" si="5"/>
        <v>0</v>
      </c>
      <c r="N33" s="1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25" t="e">
        <f t="shared" si="5"/>
        <v>#REF!</v>
      </c>
      <c r="T33" s="25" t="e">
        <f t="shared" si="5"/>
        <v>#REF!</v>
      </c>
      <c r="U33" s="17">
        <f t="shared" si="5"/>
        <v>0</v>
      </c>
      <c r="V33" s="17">
        <f t="shared" si="5"/>
        <v>0</v>
      </c>
      <c r="W33" s="17">
        <f t="shared" si="5"/>
        <v>0</v>
      </c>
      <c r="X33" s="25" t="e">
        <f t="shared" si="5"/>
        <v>#REF!</v>
      </c>
      <c r="Y33" s="25" t="e">
        <f t="shared" si="5"/>
        <v>#REF!</v>
      </c>
      <c r="Z33" s="25" t="e">
        <f t="shared" si="5"/>
        <v>#REF!</v>
      </c>
      <c r="AA33" s="25" t="e">
        <f t="shared" si="5"/>
        <v>#REF!</v>
      </c>
      <c r="AB33" s="25" t="e">
        <f t="shared" si="5"/>
        <v>#REF!</v>
      </c>
      <c r="AC33" s="25" t="e">
        <f t="shared" si="5"/>
        <v>#REF!</v>
      </c>
      <c r="AD33" s="25" t="e">
        <f t="shared" si="5"/>
        <v>#REF!</v>
      </c>
      <c r="AE33" s="17">
        <f t="shared" si="5"/>
        <v>0</v>
      </c>
      <c r="AF33" s="17">
        <f t="shared" si="5"/>
        <v>0</v>
      </c>
      <c r="AG33" s="17">
        <f t="shared" si="5"/>
        <v>0</v>
      </c>
      <c r="AH33" s="61"/>
      <c r="AI33" s="30"/>
    </row>
    <row r="34" spans="1:35" ht="15.75" thickBot="1">
      <c r="A34" s="160"/>
      <c r="B34" s="23" t="s">
        <v>18</v>
      </c>
      <c r="C34" s="38" t="e">
        <f>#REF!</f>
        <v>#REF!</v>
      </c>
      <c r="D34" s="17">
        <f>D36+D38+D40+D42+D52+D74+D76+D78+D80+D82+D84+D86+D88+D90</f>
        <v>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>
        <f t="shared" si="5"/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5" t="e">
        <f t="shared" si="5"/>
        <v>#REF!</v>
      </c>
      <c r="T34" s="25" t="e">
        <f t="shared" si="5"/>
        <v>#REF!</v>
      </c>
      <c r="U34" s="17">
        <f t="shared" si="5"/>
        <v>0</v>
      </c>
      <c r="V34" s="17">
        <f t="shared" si="5"/>
        <v>0</v>
      </c>
      <c r="W34" s="17">
        <f t="shared" si="5"/>
        <v>0</v>
      </c>
      <c r="X34" s="25" t="e">
        <f t="shared" si="5"/>
        <v>#REF!</v>
      </c>
      <c r="Y34" s="25" t="e">
        <f t="shared" si="5"/>
        <v>#REF!</v>
      </c>
      <c r="Z34" s="25" t="e">
        <f t="shared" si="5"/>
        <v>#REF!</v>
      </c>
      <c r="AA34" s="25" t="e">
        <f t="shared" si="5"/>
        <v>#REF!</v>
      </c>
      <c r="AB34" s="25" t="e">
        <f t="shared" si="5"/>
        <v>#REF!</v>
      </c>
      <c r="AC34" s="25" t="e">
        <f t="shared" si="5"/>
        <v>#REF!</v>
      </c>
      <c r="AD34" s="25" t="e">
        <f t="shared" si="5"/>
        <v>#REF!</v>
      </c>
      <c r="AE34" s="17">
        <f t="shared" si="5"/>
        <v>0</v>
      </c>
      <c r="AF34" s="17">
        <f t="shared" si="5"/>
        <v>0</v>
      </c>
      <c r="AG34" s="17">
        <f t="shared" si="5"/>
        <v>0</v>
      </c>
      <c r="AH34" s="61"/>
      <c r="AI34" s="30"/>
    </row>
    <row r="35" spans="1:35">
      <c r="A35" s="158" t="e">
        <f>#REF!</f>
        <v>#REF!</v>
      </c>
      <c r="B35" s="22" t="e">
        <f>#REF!</f>
        <v>#REF!</v>
      </c>
      <c r="C35" s="37" t="e">
        <f>#REF!</f>
        <v>#REF!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25" t="e">
        <f>C35</f>
        <v>#REF!</v>
      </c>
      <c r="AB35" s="37"/>
      <c r="AC35" s="37"/>
      <c r="AD35" s="37"/>
      <c r="AE35" s="37"/>
      <c r="AF35" s="37"/>
      <c r="AG35" s="37"/>
      <c r="AH35" s="61"/>
      <c r="AI35" s="30"/>
    </row>
    <row r="36" spans="1:35" ht="15.75" thickBot="1">
      <c r="A36" s="160"/>
      <c r="B36" s="23" t="s">
        <v>18</v>
      </c>
      <c r="C36" s="38" t="e">
        <f>#REF!</f>
        <v>#REF!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27" t="e">
        <f>C36</f>
        <v>#REF!</v>
      </c>
      <c r="AB36" s="38"/>
      <c r="AC36" s="38"/>
      <c r="AD36" s="38"/>
      <c r="AE36" s="38"/>
      <c r="AF36" s="38"/>
      <c r="AG36" s="38"/>
      <c r="AH36" s="61"/>
      <c r="AI36" s="30"/>
    </row>
    <row r="37" spans="1:35">
      <c r="A37" s="158" t="e">
        <f>#REF!</f>
        <v>#REF!</v>
      </c>
      <c r="B37" s="22" t="e">
        <f>#REF!</f>
        <v>#REF!</v>
      </c>
      <c r="C37" s="37" t="e">
        <f>#REF!</f>
        <v>#REF!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5" t="e">
        <f>C37</f>
        <v>#REF!</v>
      </c>
      <c r="AB37" s="37"/>
      <c r="AC37" s="37"/>
      <c r="AD37" s="37"/>
      <c r="AE37" s="37"/>
      <c r="AF37" s="37"/>
      <c r="AG37" s="37"/>
      <c r="AH37" s="61"/>
      <c r="AI37" s="30"/>
    </row>
    <row r="38" spans="1:35" ht="15.75" thickBot="1">
      <c r="A38" s="160"/>
      <c r="B38" s="23" t="s">
        <v>18</v>
      </c>
      <c r="C38" s="38" t="e">
        <f>#REF!</f>
        <v>#REF!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27" t="e">
        <f>C38</f>
        <v>#REF!</v>
      </c>
      <c r="AB38" s="38"/>
      <c r="AC38" s="38"/>
      <c r="AD38" s="38"/>
      <c r="AE38" s="38"/>
      <c r="AF38" s="38"/>
      <c r="AG38" s="38"/>
      <c r="AH38" s="61"/>
      <c r="AI38" s="30"/>
    </row>
    <row r="39" spans="1:35">
      <c r="A39" s="158" t="e">
        <f>#REF!</f>
        <v>#REF!</v>
      </c>
      <c r="B39" s="22" t="e">
        <f>#REF!</f>
        <v>#REF!</v>
      </c>
      <c r="C39" s="37" t="e">
        <f>#REF!</f>
        <v>#REF!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5" t="e">
        <f>C39</f>
        <v>#REF!</v>
      </c>
      <c r="AC39" s="37"/>
      <c r="AD39" s="37"/>
      <c r="AE39" s="37"/>
      <c r="AF39" s="37"/>
      <c r="AG39" s="37"/>
      <c r="AH39" s="61"/>
      <c r="AI39" s="30"/>
    </row>
    <row r="40" spans="1:35" ht="15.75" thickBot="1">
      <c r="A40" s="160"/>
      <c r="B40" s="23" t="s">
        <v>18</v>
      </c>
      <c r="C40" s="38" t="e">
        <f>#REF!</f>
        <v>#REF!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27" t="e">
        <f>C40</f>
        <v>#REF!</v>
      </c>
      <c r="AC40" s="38"/>
      <c r="AD40" s="38"/>
      <c r="AE40" s="38"/>
      <c r="AF40" s="38"/>
      <c r="AG40" s="38"/>
      <c r="AH40" s="61"/>
      <c r="AI40" s="30"/>
    </row>
    <row r="41" spans="1:35">
      <c r="A41" s="167" t="e">
        <f>#REF!</f>
        <v>#REF!</v>
      </c>
      <c r="B41" s="22" t="e">
        <f>#REF!</f>
        <v>#REF!</v>
      </c>
      <c r="C41" s="43" t="e">
        <f>#REF!</f>
        <v>#REF!</v>
      </c>
      <c r="D41" s="43">
        <f>D43+D45+D47+D49</f>
        <v>0</v>
      </c>
      <c r="E41" s="43">
        <f t="shared" ref="E41:AG42" si="6">E43+E45+E47+E49</f>
        <v>0</v>
      </c>
      <c r="F41" s="43">
        <f t="shared" si="6"/>
        <v>0</v>
      </c>
      <c r="G41" s="43">
        <f t="shared" si="6"/>
        <v>0</v>
      </c>
      <c r="H41" s="43">
        <f t="shared" si="6"/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  <c r="M41" s="43">
        <f t="shared" si="6"/>
        <v>0</v>
      </c>
      <c r="N41" s="43">
        <f t="shared" si="6"/>
        <v>0</v>
      </c>
      <c r="O41" s="43">
        <f>O43+O45+O47+O49</f>
        <v>0</v>
      </c>
      <c r="P41" s="43">
        <f t="shared" si="6"/>
        <v>0</v>
      </c>
      <c r="Q41" s="43">
        <f t="shared" si="6"/>
        <v>0</v>
      </c>
      <c r="R41" s="43">
        <f t="shared" si="6"/>
        <v>0</v>
      </c>
      <c r="S41" s="44" t="e">
        <f t="shared" si="6"/>
        <v>#REF!</v>
      </c>
      <c r="T41" s="43">
        <f t="shared" si="6"/>
        <v>0</v>
      </c>
      <c r="U41" s="43">
        <f t="shared" si="6"/>
        <v>0</v>
      </c>
      <c r="V41" s="43">
        <f t="shared" si="6"/>
        <v>0</v>
      </c>
      <c r="W41" s="43">
        <f t="shared" si="6"/>
        <v>0</v>
      </c>
      <c r="X41" s="43" t="e">
        <f t="shared" si="6"/>
        <v>#REF!</v>
      </c>
      <c r="Y41" s="43">
        <f t="shared" si="6"/>
        <v>0</v>
      </c>
      <c r="Z41" s="43">
        <f t="shared" si="6"/>
        <v>0</v>
      </c>
      <c r="AA41" s="43">
        <f t="shared" si="6"/>
        <v>0</v>
      </c>
      <c r="AB41" s="43">
        <f t="shared" si="6"/>
        <v>0</v>
      </c>
      <c r="AC41" s="43">
        <f t="shared" si="6"/>
        <v>0</v>
      </c>
      <c r="AD41" s="43">
        <f t="shared" si="6"/>
        <v>0</v>
      </c>
      <c r="AE41" s="43">
        <f t="shared" si="6"/>
        <v>0</v>
      </c>
      <c r="AF41" s="43">
        <f t="shared" si="6"/>
        <v>0</v>
      </c>
      <c r="AG41" s="43">
        <f t="shared" si="6"/>
        <v>0</v>
      </c>
      <c r="AH41" s="61"/>
      <c r="AI41" s="30"/>
    </row>
    <row r="42" spans="1:35" ht="15.75" thickBot="1">
      <c r="A42" s="169"/>
      <c r="B42" s="23" t="s">
        <v>18</v>
      </c>
      <c r="C42" s="45" t="e">
        <f>#REF!</f>
        <v>#REF!</v>
      </c>
      <c r="D42" s="45">
        <f>D44+D46+D48+D50</f>
        <v>0</v>
      </c>
      <c r="E42" s="45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6" t="e">
        <f t="shared" si="6"/>
        <v>#REF!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 t="e">
        <f t="shared" si="6"/>
        <v>#REF!</v>
      </c>
      <c r="Y42" s="45">
        <f t="shared" si="6"/>
        <v>0</v>
      </c>
      <c r="Z42" s="45">
        <f t="shared" si="6"/>
        <v>0</v>
      </c>
      <c r="AA42" s="45">
        <f t="shared" si="6"/>
        <v>0</v>
      </c>
      <c r="AB42" s="45">
        <f t="shared" si="6"/>
        <v>0</v>
      </c>
      <c r="AC42" s="45">
        <f t="shared" si="6"/>
        <v>0</v>
      </c>
      <c r="AD42" s="45">
        <f t="shared" si="6"/>
        <v>0</v>
      </c>
      <c r="AE42" s="45">
        <f t="shared" si="6"/>
        <v>0</v>
      </c>
      <c r="AF42" s="45">
        <f t="shared" si="6"/>
        <v>0</v>
      </c>
      <c r="AG42" s="45">
        <f t="shared" si="6"/>
        <v>0</v>
      </c>
      <c r="AH42" s="61"/>
      <c r="AI42" s="30"/>
    </row>
    <row r="43" spans="1:35">
      <c r="A43" s="158" t="e">
        <f>#REF!</f>
        <v>#REF!</v>
      </c>
      <c r="B43" s="22" t="e">
        <f>#REF!</f>
        <v>#REF!</v>
      </c>
      <c r="C43" s="37" t="e">
        <f>#REF!</f>
        <v>#REF!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5" t="e">
        <f t="shared" ref="S43:S48" si="7">C43</f>
        <v>#REF!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61"/>
      <c r="AI43" s="30"/>
    </row>
    <row r="44" spans="1:35" ht="15.75" thickBot="1">
      <c r="A44" s="160"/>
      <c r="B44" s="23" t="s">
        <v>18</v>
      </c>
      <c r="C44" s="38" t="e">
        <f>#REF!</f>
        <v>#REF!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7" t="e">
        <f t="shared" si="7"/>
        <v>#REF!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61"/>
      <c r="AI44" s="30"/>
    </row>
    <row r="45" spans="1:35">
      <c r="A45" s="158" t="e">
        <f>#REF!</f>
        <v>#REF!</v>
      </c>
      <c r="B45" s="22" t="e">
        <f>#REF!</f>
        <v>#REF!</v>
      </c>
      <c r="C45" s="37" t="e">
        <f>#REF!</f>
        <v>#REF!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25" t="e">
        <f t="shared" si="7"/>
        <v>#REF!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61"/>
      <c r="AI45" s="30"/>
    </row>
    <row r="46" spans="1:35" ht="15.75" thickBot="1">
      <c r="A46" s="160"/>
      <c r="B46" s="23" t="s">
        <v>18</v>
      </c>
      <c r="C46" s="38" t="e">
        <f>#REF!</f>
        <v>#REF!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7" t="e">
        <f t="shared" si="7"/>
        <v>#REF!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61"/>
      <c r="AI46" s="30"/>
    </row>
    <row r="47" spans="1:35">
      <c r="A47" s="158" t="e">
        <f>#REF!</f>
        <v>#REF!</v>
      </c>
      <c r="B47" s="22" t="e">
        <f>#REF!</f>
        <v>#REF!</v>
      </c>
      <c r="C47" s="37" t="e">
        <f>#REF!</f>
        <v>#REF!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5" t="e">
        <f t="shared" si="7"/>
        <v>#REF!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61"/>
      <c r="AI47" s="30"/>
    </row>
    <row r="48" spans="1:35" ht="15.75" thickBot="1">
      <c r="A48" s="160"/>
      <c r="B48" s="23" t="s">
        <v>18</v>
      </c>
      <c r="C48" s="38" t="e">
        <f>#REF!</f>
        <v>#REF!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7" t="e">
        <f t="shared" si="7"/>
        <v>#REF!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61"/>
      <c r="AI48" s="30"/>
    </row>
    <row r="49" spans="1:35">
      <c r="A49" s="158" t="e">
        <f>#REF!</f>
        <v>#REF!</v>
      </c>
      <c r="B49" s="22" t="e">
        <f>#REF!</f>
        <v>#REF!</v>
      </c>
      <c r="C49" s="37" t="e">
        <f>#REF!</f>
        <v>#REF!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5" t="e">
        <f>C49</f>
        <v>#REF!</v>
      </c>
      <c r="Y49" s="37"/>
      <c r="Z49" s="37"/>
      <c r="AA49" s="37"/>
      <c r="AB49" s="37"/>
      <c r="AC49" s="37"/>
      <c r="AD49" s="37"/>
      <c r="AE49" s="37"/>
      <c r="AF49" s="37"/>
      <c r="AG49" s="37"/>
      <c r="AH49" s="39"/>
      <c r="AI49" s="30"/>
    </row>
    <row r="50" spans="1:35" ht="15.75" thickBot="1">
      <c r="A50" s="160"/>
      <c r="B50" s="23" t="s">
        <v>18</v>
      </c>
      <c r="C50" s="38" t="e">
        <f>#REF!</f>
        <v>#REF!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7" t="e">
        <f>C50</f>
        <v>#REF!</v>
      </c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0"/>
    </row>
    <row r="51" spans="1:35">
      <c r="A51" s="167" t="e">
        <f>#REF!</f>
        <v>#REF!</v>
      </c>
      <c r="B51" s="24" t="e">
        <f>#REF!</f>
        <v>#REF!</v>
      </c>
      <c r="C51" s="47" t="e">
        <f>#REF!</f>
        <v>#REF!</v>
      </c>
      <c r="D51" s="47">
        <f>D53+D55+D57+D59+D61+D63+D65+D67+D69+D71</f>
        <v>0</v>
      </c>
      <c r="E51" s="47">
        <f t="shared" ref="E51:AG52" si="8">E53+E55+E57+E59+E61+E63+E65+E67+E69+E71</f>
        <v>0</v>
      </c>
      <c r="F51" s="47">
        <f t="shared" si="8"/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47">
        <f t="shared" si="8"/>
        <v>0</v>
      </c>
      <c r="O51" s="47">
        <f t="shared" si="8"/>
        <v>0</v>
      </c>
      <c r="P51" s="47">
        <f t="shared" si="8"/>
        <v>0</v>
      </c>
      <c r="Q51" s="47">
        <f t="shared" si="8"/>
        <v>0</v>
      </c>
      <c r="R51" s="47">
        <f t="shared" si="8"/>
        <v>0</v>
      </c>
      <c r="S51" s="48" t="e">
        <f t="shared" si="8"/>
        <v>#REF!</v>
      </c>
      <c r="T51" s="47" t="e">
        <f t="shared" si="8"/>
        <v>#REF!</v>
      </c>
      <c r="U51" s="47">
        <f t="shared" si="8"/>
        <v>0</v>
      </c>
      <c r="V51" s="47">
        <f t="shared" si="8"/>
        <v>0</v>
      </c>
      <c r="W51" s="47">
        <f t="shared" si="8"/>
        <v>0</v>
      </c>
      <c r="X51" s="47" t="e">
        <f t="shared" si="8"/>
        <v>#REF!</v>
      </c>
      <c r="Y51" s="47" t="e">
        <f t="shared" si="8"/>
        <v>#REF!</v>
      </c>
      <c r="Z51" s="47" t="e">
        <f t="shared" si="8"/>
        <v>#REF!</v>
      </c>
      <c r="AA51" s="47">
        <f t="shared" si="8"/>
        <v>0</v>
      </c>
      <c r="AB51" s="47">
        <f t="shared" si="8"/>
        <v>0</v>
      </c>
      <c r="AC51" s="47">
        <f t="shared" si="8"/>
        <v>0</v>
      </c>
      <c r="AD51" s="47">
        <f t="shared" si="8"/>
        <v>0</v>
      </c>
      <c r="AE51" s="47">
        <f t="shared" si="8"/>
        <v>0</v>
      </c>
      <c r="AF51" s="47">
        <f t="shared" si="8"/>
        <v>0</v>
      </c>
      <c r="AG51" s="47">
        <f t="shared" si="8"/>
        <v>0</v>
      </c>
      <c r="AH51" s="39"/>
      <c r="AI51" s="30"/>
    </row>
    <row r="52" spans="1:35" ht="15.75" thickBot="1">
      <c r="A52" s="169"/>
      <c r="B52" s="41" t="s">
        <v>18</v>
      </c>
      <c r="C52" s="50" t="e">
        <f>#REF!</f>
        <v>#REF!</v>
      </c>
      <c r="D52" s="49">
        <f>D54+D56+D58+D60+D62+D64+D66+D68+D70+D72</f>
        <v>0</v>
      </c>
      <c r="E52" s="49">
        <f t="shared" si="8"/>
        <v>0</v>
      </c>
      <c r="F52" s="49">
        <f t="shared" si="8"/>
        <v>0</v>
      </c>
      <c r="G52" s="49">
        <f t="shared" si="8"/>
        <v>0</v>
      </c>
      <c r="H52" s="49">
        <f t="shared" si="8"/>
        <v>0</v>
      </c>
      <c r="I52" s="49">
        <f t="shared" si="8"/>
        <v>0</v>
      </c>
      <c r="J52" s="49">
        <f t="shared" si="8"/>
        <v>0</v>
      </c>
      <c r="K52" s="49">
        <f t="shared" si="8"/>
        <v>0</v>
      </c>
      <c r="L52" s="49">
        <f t="shared" si="8"/>
        <v>0</v>
      </c>
      <c r="M52" s="49">
        <f t="shared" si="8"/>
        <v>0</v>
      </c>
      <c r="N52" s="49">
        <f t="shared" si="8"/>
        <v>0</v>
      </c>
      <c r="O52" s="49">
        <f t="shared" si="8"/>
        <v>0</v>
      </c>
      <c r="P52" s="49">
        <f t="shared" si="8"/>
        <v>0</v>
      </c>
      <c r="Q52" s="49">
        <f t="shared" si="8"/>
        <v>0</v>
      </c>
      <c r="R52" s="49">
        <f t="shared" si="8"/>
        <v>0</v>
      </c>
      <c r="S52" s="71" t="e">
        <f t="shared" si="8"/>
        <v>#REF!</v>
      </c>
      <c r="T52" s="49" t="e">
        <f t="shared" si="8"/>
        <v>#REF!</v>
      </c>
      <c r="U52" s="49">
        <f t="shared" si="8"/>
        <v>0</v>
      </c>
      <c r="V52" s="49">
        <f t="shared" si="8"/>
        <v>0</v>
      </c>
      <c r="W52" s="49">
        <f t="shared" si="8"/>
        <v>0</v>
      </c>
      <c r="X52" s="49" t="e">
        <f t="shared" si="8"/>
        <v>#REF!</v>
      </c>
      <c r="Y52" s="49" t="e">
        <f t="shared" si="8"/>
        <v>#REF!</v>
      </c>
      <c r="Z52" s="49" t="e">
        <f t="shared" si="8"/>
        <v>#REF!</v>
      </c>
      <c r="AA52" s="49">
        <f t="shared" si="8"/>
        <v>0</v>
      </c>
      <c r="AB52" s="49">
        <f t="shared" si="8"/>
        <v>0</v>
      </c>
      <c r="AC52" s="49">
        <f t="shared" si="8"/>
        <v>0</v>
      </c>
      <c r="AD52" s="49">
        <f t="shared" si="8"/>
        <v>0</v>
      </c>
      <c r="AE52" s="49">
        <f t="shared" si="8"/>
        <v>0</v>
      </c>
      <c r="AF52" s="49">
        <f t="shared" si="8"/>
        <v>0</v>
      </c>
      <c r="AG52" s="49">
        <f t="shared" si="8"/>
        <v>0</v>
      </c>
      <c r="AH52" s="39"/>
      <c r="AI52" s="30"/>
    </row>
    <row r="53" spans="1:35">
      <c r="A53" s="158" t="e">
        <f>#REF!</f>
        <v>#REF!</v>
      </c>
      <c r="B53" s="22" t="e">
        <f>#REF!</f>
        <v>#REF!</v>
      </c>
      <c r="C53" s="37" t="e">
        <f>#REF!</f>
        <v>#REF!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5" t="e">
        <f>C53</f>
        <v>#REF!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9"/>
      <c r="AI53" s="30"/>
    </row>
    <row r="54" spans="1:35" ht="15.75" thickBot="1">
      <c r="A54" s="160"/>
      <c r="B54" s="23" t="s">
        <v>18</v>
      </c>
      <c r="C54" s="38" t="e">
        <f>#REF!</f>
        <v>#REF!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7" t="e">
        <f>C54</f>
        <v>#REF!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0"/>
    </row>
    <row r="55" spans="1:35">
      <c r="A55" s="158" t="e">
        <f>#REF!</f>
        <v>#REF!</v>
      </c>
      <c r="B55" s="22" t="e">
        <f>#REF!</f>
        <v>#REF!</v>
      </c>
      <c r="C55" s="37" t="e">
        <f>#REF!</f>
        <v>#REF!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25" t="e">
        <f>C55</f>
        <v>#REF!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9"/>
      <c r="AI55" s="30"/>
    </row>
    <row r="56" spans="1:35" ht="15.75" thickBot="1">
      <c r="A56" s="160"/>
      <c r="B56" s="23" t="s">
        <v>18</v>
      </c>
      <c r="C56" s="38" t="e">
        <f>#REF!</f>
        <v>#REF!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7" t="e">
        <f>C56</f>
        <v>#REF!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30"/>
    </row>
    <row r="57" spans="1:35">
      <c r="A57" s="158" t="e">
        <f>#REF!</f>
        <v>#REF!</v>
      </c>
      <c r="B57" s="22" t="e">
        <f>#REF!</f>
        <v>#REF!</v>
      </c>
      <c r="C57" s="37" t="e">
        <f>#REF!</f>
        <v>#REF!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5" t="e">
        <f>C57</f>
        <v>#REF!</v>
      </c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9"/>
      <c r="AI57" s="30"/>
    </row>
    <row r="58" spans="1:35" ht="15.75" thickBot="1">
      <c r="A58" s="160"/>
      <c r="B58" s="23" t="s">
        <v>18</v>
      </c>
      <c r="C58" s="38" t="e">
        <f>#REF!</f>
        <v>#REF!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7" t="e">
        <f>C58</f>
        <v>#REF!</v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/>
      <c r="AI58" s="30"/>
    </row>
    <row r="59" spans="1:35">
      <c r="A59" s="158" t="e">
        <f>#REF!</f>
        <v>#REF!</v>
      </c>
      <c r="B59" s="22" t="e">
        <f>#REF!</f>
        <v>#REF!</v>
      </c>
      <c r="C59" s="37" t="e">
        <f>#REF!</f>
        <v>#REF!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5" t="e">
        <f>C59</f>
        <v>#REF!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9"/>
      <c r="AI59" s="30"/>
    </row>
    <row r="60" spans="1:35" ht="15.75" thickBot="1">
      <c r="A60" s="160"/>
      <c r="B60" s="23" t="s">
        <v>18</v>
      </c>
      <c r="C60" s="38" t="e">
        <f>#REF!</f>
        <v>#REF!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7" t="e">
        <f>C60</f>
        <v>#REF!</v>
      </c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0"/>
    </row>
    <row r="61" spans="1:35">
      <c r="A61" s="158" t="e">
        <f>#REF!</f>
        <v>#REF!</v>
      </c>
      <c r="B61" s="22" t="e">
        <f>#REF!</f>
        <v>#REF!</v>
      </c>
      <c r="C61" s="37" t="e">
        <f>#REF!</f>
        <v>#REF!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25" t="e">
        <f>C61</f>
        <v>#REF!</v>
      </c>
      <c r="Z61" s="37"/>
      <c r="AA61" s="37"/>
      <c r="AB61" s="37"/>
      <c r="AC61" s="37"/>
      <c r="AD61" s="37"/>
      <c r="AE61" s="37"/>
      <c r="AF61" s="37"/>
      <c r="AG61" s="37"/>
      <c r="AH61" s="39"/>
      <c r="AI61" s="30"/>
    </row>
    <row r="62" spans="1:35" ht="15.75" thickBot="1">
      <c r="A62" s="160"/>
      <c r="B62" s="23" t="s">
        <v>18</v>
      </c>
      <c r="C62" s="38" t="e">
        <f>#REF!</f>
        <v>#REF!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27" t="e">
        <f>C62</f>
        <v>#REF!</v>
      </c>
      <c r="Z62" s="38"/>
      <c r="AA62" s="38"/>
      <c r="AB62" s="38"/>
      <c r="AC62" s="38"/>
      <c r="AD62" s="38"/>
      <c r="AE62" s="38"/>
      <c r="AF62" s="38"/>
      <c r="AG62" s="38"/>
      <c r="AH62" s="39"/>
      <c r="AI62" s="30"/>
    </row>
    <row r="63" spans="1:35">
      <c r="A63" s="158" t="e">
        <f>#REF!</f>
        <v>#REF!</v>
      </c>
      <c r="B63" s="22" t="e">
        <f>#REF!</f>
        <v>#REF!</v>
      </c>
      <c r="C63" s="37" t="e">
        <f>#REF!</f>
        <v>#REF!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25" t="e">
        <f>C63</f>
        <v>#REF!</v>
      </c>
      <c r="Z63" s="37"/>
      <c r="AA63" s="37"/>
      <c r="AB63" s="37"/>
      <c r="AC63" s="37"/>
      <c r="AD63" s="37"/>
      <c r="AE63" s="37"/>
      <c r="AF63" s="37"/>
      <c r="AG63" s="37"/>
      <c r="AH63" s="39"/>
      <c r="AI63" s="30"/>
    </row>
    <row r="64" spans="1:35" ht="15.75" thickBot="1">
      <c r="A64" s="160"/>
      <c r="B64" s="23" t="s">
        <v>18</v>
      </c>
      <c r="C64" s="38" t="e">
        <f>#REF!</f>
        <v>#REF!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27" t="e">
        <f>C64</f>
        <v>#REF!</v>
      </c>
      <c r="Z64" s="38"/>
      <c r="AA64" s="38"/>
      <c r="AB64" s="38"/>
      <c r="AC64" s="38"/>
      <c r="AD64" s="38"/>
      <c r="AE64" s="38"/>
      <c r="AF64" s="38"/>
      <c r="AG64" s="38"/>
      <c r="AH64" s="39"/>
      <c r="AI64" s="30"/>
    </row>
    <row r="65" spans="1:35">
      <c r="A65" s="158" t="e">
        <f>#REF!</f>
        <v>#REF!</v>
      </c>
      <c r="B65" s="22" t="e">
        <f>#REF!</f>
        <v>#REF!</v>
      </c>
      <c r="C65" s="37" t="e">
        <f>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91"/>
      <c r="U65" s="37"/>
      <c r="V65" s="37"/>
      <c r="W65" s="37"/>
      <c r="X65" s="91" t="e">
        <f>C65</f>
        <v>#REF!</v>
      </c>
      <c r="Y65" s="37"/>
      <c r="Z65" s="37"/>
      <c r="AA65" s="37"/>
      <c r="AB65" s="37"/>
      <c r="AC65" s="37"/>
      <c r="AD65" s="37"/>
      <c r="AE65" s="37"/>
      <c r="AF65" s="37"/>
      <c r="AG65" s="37"/>
      <c r="AH65" s="39"/>
      <c r="AI65" s="30"/>
    </row>
    <row r="66" spans="1:35" ht="15.75" thickBot="1">
      <c r="A66" s="160"/>
      <c r="B66" s="23" t="s">
        <v>18</v>
      </c>
      <c r="C66" s="38" t="e">
        <f>#REF!</f>
        <v>#REF!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92"/>
      <c r="U66" s="38"/>
      <c r="V66" s="38"/>
      <c r="W66" s="38"/>
      <c r="X66" s="92" t="e">
        <f>C66</f>
        <v>#REF!</v>
      </c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0"/>
    </row>
    <row r="67" spans="1:35">
      <c r="A67" s="158" t="e">
        <f>#REF!</f>
        <v>#REF!</v>
      </c>
      <c r="B67" s="22" t="e">
        <f>#REF!</f>
        <v>#REF!</v>
      </c>
      <c r="C67" s="37" t="e">
        <f>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5" t="e">
        <f t="shared" ref="Z67:Z72" si="9">C67</f>
        <v>#REF!</v>
      </c>
      <c r="AA67" s="37"/>
      <c r="AB67" s="37"/>
      <c r="AC67" s="37"/>
      <c r="AD67" s="37"/>
      <c r="AE67" s="37"/>
      <c r="AF67" s="37"/>
      <c r="AG67" s="37"/>
      <c r="AH67" s="39"/>
      <c r="AI67" s="30"/>
    </row>
    <row r="68" spans="1:35" ht="15.75" thickBot="1">
      <c r="A68" s="160"/>
      <c r="B68" s="23" t="s">
        <v>18</v>
      </c>
      <c r="C68" s="38" t="e">
        <f>#REF!</f>
        <v>#REF!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27" t="e">
        <f t="shared" si="9"/>
        <v>#REF!</v>
      </c>
      <c r="AA68" s="38"/>
      <c r="AB68" s="38"/>
      <c r="AC68" s="38"/>
      <c r="AD68" s="38"/>
      <c r="AE68" s="38"/>
      <c r="AF68" s="38"/>
      <c r="AG68" s="38"/>
      <c r="AH68" s="39"/>
      <c r="AI68" s="30"/>
    </row>
    <row r="69" spans="1:35" ht="15" customHeight="1">
      <c r="A69" s="158" t="e">
        <f>#REF!</f>
        <v>#REF!</v>
      </c>
      <c r="B69" s="22" t="e">
        <f>#REF!</f>
        <v>#REF!</v>
      </c>
      <c r="C69" s="37" t="e">
        <f>#REF!</f>
        <v>#REF!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5" t="e">
        <f t="shared" si="9"/>
        <v>#REF!</v>
      </c>
      <c r="AA69" s="37"/>
      <c r="AB69" s="37"/>
      <c r="AC69" s="37"/>
      <c r="AD69" s="37"/>
      <c r="AE69" s="37"/>
      <c r="AF69" s="37"/>
      <c r="AG69" s="37"/>
      <c r="AH69" s="39"/>
      <c r="AI69" s="30"/>
    </row>
    <row r="70" spans="1:35" ht="15.75" thickBot="1">
      <c r="A70" s="160"/>
      <c r="B70" s="23" t="s">
        <v>18</v>
      </c>
      <c r="C70" s="38" t="e">
        <f>#REF!</f>
        <v>#REF!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27" t="e">
        <f t="shared" si="9"/>
        <v>#REF!</v>
      </c>
      <c r="AA70" s="38"/>
      <c r="AB70" s="38"/>
      <c r="AC70" s="38"/>
      <c r="AD70" s="38"/>
      <c r="AE70" s="38"/>
      <c r="AF70" s="38"/>
      <c r="AG70" s="38"/>
      <c r="AH70" s="39"/>
      <c r="AI70" s="30"/>
    </row>
    <row r="71" spans="1:35" ht="18" customHeight="1">
      <c r="A71" s="158" t="e">
        <f>#REF!</f>
        <v>#REF!</v>
      </c>
      <c r="B71" s="22" t="e">
        <f>#REF!</f>
        <v>#REF!</v>
      </c>
      <c r="C71" s="37" t="e">
        <f>#REF!</f>
        <v>#REF!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5" t="e">
        <f t="shared" si="9"/>
        <v>#REF!</v>
      </c>
      <c r="AA71" s="37"/>
      <c r="AB71" s="37"/>
      <c r="AC71" s="37"/>
      <c r="AD71" s="37"/>
      <c r="AE71" s="37"/>
      <c r="AF71" s="37"/>
      <c r="AG71" s="37"/>
      <c r="AH71" s="39"/>
      <c r="AI71" s="30"/>
    </row>
    <row r="72" spans="1:35" ht="15.75" thickBot="1">
      <c r="A72" s="160"/>
      <c r="B72" s="74" t="s">
        <v>18</v>
      </c>
      <c r="C72" s="38" t="e">
        <f>#REF!</f>
        <v>#REF!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27" t="e">
        <f t="shared" si="9"/>
        <v>#REF!</v>
      </c>
      <c r="AA72" s="38"/>
      <c r="AB72" s="38"/>
      <c r="AC72" s="38"/>
      <c r="AD72" s="38"/>
      <c r="AE72" s="38"/>
      <c r="AF72" s="38"/>
      <c r="AG72" s="38"/>
      <c r="AH72" s="39"/>
      <c r="AI72" s="30"/>
    </row>
    <row r="73" spans="1:35">
      <c r="A73" s="158" t="e">
        <f>#REF!</f>
        <v>#REF!</v>
      </c>
      <c r="B73" s="73" t="e">
        <f>#REF!</f>
        <v>#REF!</v>
      </c>
      <c r="C73" s="37" t="e">
        <f>#REF!</f>
        <v>#REF!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91"/>
      <c r="U73" s="37"/>
      <c r="V73" s="37"/>
      <c r="W73" s="37"/>
      <c r="X73" s="37"/>
      <c r="Y73" s="91" t="e">
        <f t="shared" ref="Y73:Y78" si="10">C73</f>
        <v>#REF!</v>
      </c>
      <c r="Z73" s="37"/>
      <c r="AA73" s="37"/>
      <c r="AB73" s="37"/>
      <c r="AC73" s="37"/>
      <c r="AD73" s="37"/>
      <c r="AE73" s="37"/>
      <c r="AF73" s="37"/>
      <c r="AG73" s="37"/>
      <c r="AH73" s="39"/>
      <c r="AI73" s="30"/>
    </row>
    <row r="74" spans="1:35" ht="15.75" thickBot="1">
      <c r="A74" s="160"/>
      <c r="B74" s="74" t="s">
        <v>18</v>
      </c>
      <c r="C74" s="38" t="e">
        <f>#REF!</f>
        <v>#REF!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92"/>
      <c r="U74" s="38"/>
      <c r="V74" s="38"/>
      <c r="W74" s="38"/>
      <c r="X74" s="38"/>
      <c r="Y74" s="92" t="e">
        <f t="shared" si="10"/>
        <v>#REF!</v>
      </c>
      <c r="Z74" s="38"/>
      <c r="AA74" s="38"/>
      <c r="AB74" s="38"/>
      <c r="AC74" s="38"/>
      <c r="AD74" s="38"/>
      <c r="AE74" s="38"/>
      <c r="AF74" s="38"/>
      <c r="AG74" s="38"/>
      <c r="AH74" s="39"/>
      <c r="AI74" s="30"/>
    </row>
    <row r="75" spans="1:35">
      <c r="A75" s="167" t="e">
        <f>#REF!</f>
        <v>#REF!</v>
      </c>
      <c r="B75" s="88" t="e">
        <f>#REF!</f>
        <v>#REF!</v>
      </c>
      <c r="C75" s="47" t="e">
        <f>#REF!</f>
        <v>#REF!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93"/>
      <c r="U75" s="47"/>
      <c r="V75" s="47"/>
      <c r="W75" s="47"/>
      <c r="X75" s="47"/>
      <c r="Y75" s="93" t="e">
        <f t="shared" si="10"/>
        <v>#REF!</v>
      </c>
      <c r="Z75" s="47"/>
      <c r="AA75" s="47"/>
      <c r="AB75" s="47"/>
      <c r="AC75" s="47"/>
      <c r="AD75" s="47"/>
      <c r="AE75" s="47"/>
      <c r="AF75" s="47"/>
      <c r="AG75" s="47"/>
      <c r="AH75" s="39"/>
      <c r="AI75" s="30"/>
    </row>
    <row r="76" spans="1:35" ht="15.75" thickBot="1">
      <c r="A76" s="169"/>
      <c r="B76" s="89" t="s">
        <v>18</v>
      </c>
      <c r="C76" s="50" t="e">
        <f>#REF!</f>
        <v>#REF!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94"/>
      <c r="U76" s="50"/>
      <c r="V76" s="50"/>
      <c r="W76" s="50"/>
      <c r="X76" s="50"/>
      <c r="Y76" s="94" t="e">
        <f t="shared" si="10"/>
        <v>#REF!</v>
      </c>
      <c r="Z76" s="50"/>
      <c r="AA76" s="50"/>
      <c r="AB76" s="50"/>
      <c r="AC76" s="50"/>
      <c r="AD76" s="50"/>
      <c r="AE76" s="50"/>
      <c r="AF76" s="50"/>
      <c r="AG76" s="50"/>
      <c r="AH76" s="39"/>
      <c r="AI76" s="30"/>
    </row>
    <row r="77" spans="1:35">
      <c r="A77" s="167" t="e">
        <f>#REF!</f>
        <v>#REF!</v>
      </c>
      <c r="B77" s="88" t="e">
        <f>#REF!</f>
        <v>#REF!</v>
      </c>
      <c r="C77" s="47" t="e">
        <f>#REF!</f>
        <v>#REF!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93"/>
      <c r="U77" s="47"/>
      <c r="V77" s="47"/>
      <c r="W77" s="47"/>
      <c r="X77" s="47"/>
      <c r="Y77" s="93" t="e">
        <f t="shared" si="10"/>
        <v>#REF!</v>
      </c>
      <c r="Z77" s="47"/>
      <c r="AA77" s="47"/>
      <c r="AB77" s="47"/>
      <c r="AC77" s="47"/>
      <c r="AD77" s="47"/>
      <c r="AE77" s="47"/>
      <c r="AF77" s="47"/>
      <c r="AG77" s="47"/>
      <c r="AH77" s="39"/>
      <c r="AI77" s="30"/>
    </row>
    <row r="78" spans="1:35" ht="15.75" thickBot="1">
      <c r="A78" s="169"/>
      <c r="B78" s="41" t="s">
        <v>18</v>
      </c>
      <c r="C78" s="50" t="e">
        <f>#REF!</f>
        <v>#REF!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94"/>
      <c r="U78" s="50"/>
      <c r="V78" s="50"/>
      <c r="W78" s="50"/>
      <c r="X78" s="50"/>
      <c r="Y78" s="94" t="e">
        <f t="shared" si="10"/>
        <v>#REF!</v>
      </c>
      <c r="Z78" s="50"/>
      <c r="AA78" s="50"/>
      <c r="AB78" s="50"/>
      <c r="AC78" s="50"/>
      <c r="AD78" s="50"/>
      <c r="AE78" s="50"/>
      <c r="AF78" s="50"/>
      <c r="AG78" s="50"/>
      <c r="AH78" s="39"/>
      <c r="AI78" s="30"/>
    </row>
    <row r="79" spans="1:35">
      <c r="A79" s="167" t="e">
        <f>#REF!</f>
        <v>#REF!</v>
      </c>
      <c r="B79" s="88" t="e">
        <f>#REF!</f>
        <v>#REF!</v>
      </c>
      <c r="C79" s="47" t="e">
        <f>#REF!</f>
        <v>#REF!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8" t="e">
        <f>C79</f>
        <v>#REF!</v>
      </c>
      <c r="AE79" s="47"/>
      <c r="AF79" s="47"/>
      <c r="AG79" s="47"/>
      <c r="AH79" s="39"/>
      <c r="AI79" s="30"/>
    </row>
    <row r="80" spans="1:35" ht="15.75" thickBot="1">
      <c r="A80" s="169"/>
      <c r="B80" s="41" t="s">
        <v>18</v>
      </c>
      <c r="C80" s="50" t="e">
        <f>#REF!</f>
        <v>#REF!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1" t="e">
        <f>C80</f>
        <v>#REF!</v>
      </c>
      <c r="AE80" s="50"/>
      <c r="AF80" s="50"/>
      <c r="AG80" s="50"/>
      <c r="AH80" s="39"/>
      <c r="AI80" s="30"/>
    </row>
    <row r="81" spans="1:35">
      <c r="A81" s="158" t="e">
        <f>#REF!</f>
        <v>#REF!</v>
      </c>
      <c r="B81" s="73" t="e">
        <f>#REF!</f>
        <v>#REF!</v>
      </c>
      <c r="C81" s="37" t="e">
        <f>#REF!</f>
        <v>#REF!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25" t="e">
        <f>C81</f>
        <v>#REF!</v>
      </c>
      <c r="AE81" s="37"/>
      <c r="AF81" s="37"/>
      <c r="AG81" s="37"/>
      <c r="AH81" s="39"/>
      <c r="AI81" s="30"/>
    </row>
    <row r="82" spans="1:35" ht="15.75" thickBot="1">
      <c r="A82" s="160"/>
      <c r="B82" s="23" t="s">
        <v>18</v>
      </c>
      <c r="C82" s="38" t="e">
        <f>#REF!</f>
        <v>#REF!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27" t="e">
        <f>C82</f>
        <v>#REF!</v>
      </c>
      <c r="AE82" s="38"/>
      <c r="AF82" s="38"/>
      <c r="AG82" s="38"/>
      <c r="AH82" s="39"/>
      <c r="AI82" s="30"/>
    </row>
    <row r="83" spans="1:35">
      <c r="A83" s="158" t="e">
        <f>#REF!</f>
        <v>#REF!</v>
      </c>
      <c r="B83" s="73" t="e">
        <f>#REF!</f>
        <v>#REF!</v>
      </c>
      <c r="C83" s="37" t="e">
        <f>#REF!</f>
        <v>#REF!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25" t="e">
        <f>C83</f>
        <v>#REF!</v>
      </c>
      <c r="AA83" s="37"/>
      <c r="AB83" s="37"/>
      <c r="AC83" s="37"/>
      <c r="AD83" s="37"/>
      <c r="AE83" s="37"/>
      <c r="AF83" s="37"/>
      <c r="AG83" s="37"/>
      <c r="AH83" s="39"/>
      <c r="AI83" s="30"/>
    </row>
    <row r="84" spans="1:35" ht="15.75" thickBot="1">
      <c r="A84" s="160"/>
      <c r="B84" s="23" t="s">
        <v>18</v>
      </c>
      <c r="C84" s="38" t="e">
        <f>#REF!</f>
        <v>#REF!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27" t="e">
        <f>C84</f>
        <v>#REF!</v>
      </c>
      <c r="AA84" s="38"/>
      <c r="AB84" s="38"/>
      <c r="AC84" s="38"/>
      <c r="AD84" s="38"/>
      <c r="AE84" s="38"/>
      <c r="AF84" s="38"/>
      <c r="AG84" s="38"/>
      <c r="AH84" s="39"/>
      <c r="AI84" s="30"/>
    </row>
    <row r="85" spans="1:35">
      <c r="A85" s="158" t="e">
        <f>#REF!</f>
        <v>#REF!</v>
      </c>
      <c r="B85" s="73" t="e">
        <f>#REF!</f>
        <v>#REF!</v>
      </c>
      <c r="C85" s="37" t="e">
        <f>#REF!</f>
        <v>#REF!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91"/>
      <c r="W85" s="37"/>
      <c r="X85" s="37"/>
      <c r="Y85" s="37"/>
      <c r="Z85" s="37"/>
      <c r="AA85" s="37"/>
      <c r="AB85" s="37"/>
      <c r="AC85" s="91" t="e">
        <f>C85</f>
        <v>#REF!</v>
      </c>
      <c r="AD85" s="37"/>
      <c r="AE85" s="37"/>
      <c r="AF85" s="37"/>
      <c r="AG85" s="37"/>
      <c r="AH85" s="39"/>
      <c r="AI85" s="30"/>
    </row>
    <row r="86" spans="1:35" ht="15.75" thickBot="1">
      <c r="A86" s="160"/>
      <c r="B86" s="23" t="s">
        <v>18</v>
      </c>
      <c r="C86" s="38" t="e">
        <f>#REF!</f>
        <v>#REF!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92"/>
      <c r="W86" s="38"/>
      <c r="X86" s="38"/>
      <c r="Y86" s="38"/>
      <c r="Z86" s="38"/>
      <c r="AA86" s="38"/>
      <c r="AB86" s="38"/>
      <c r="AC86" s="92" t="e">
        <f>C86</f>
        <v>#REF!</v>
      </c>
      <c r="AD86" s="38"/>
      <c r="AE86" s="38"/>
      <c r="AF86" s="38"/>
      <c r="AG86" s="38"/>
      <c r="AH86" s="39"/>
      <c r="AI86" s="30"/>
    </row>
    <row r="87" spans="1:35">
      <c r="A87" s="158" t="e">
        <f>#REF!</f>
        <v>#REF!</v>
      </c>
      <c r="B87" s="73" t="e">
        <f>#REF!</f>
        <v>#REF!</v>
      </c>
      <c r="C87" s="37" t="e">
        <f>#REF!</f>
        <v>#REF!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91" t="e">
        <f>C87</f>
        <v>#REF!</v>
      </c>
      <c r="AA87" s="37"/>
      <c r="AB87" s="37"/>
      <c r="AC87" s="37"/>
      <c r="AD87" s="37"/>
      <c r="AE87" s="37"/>
      <c r="AF87" s="37"/>
      <c r="AG87" s="37"/>
      <c r="AH87" s="61"/>
      <c r="AI87" s="30"/>
    </row>
    <row r="88" spans="1:35" ht="15.75" thickBot="1">
      <c r="A88" s="160"/>
      <c r="B88" s="23" t="s">
        <v>18</v>
      </c>
      <c r="C88" s="38" t="e">
        <f>#REF!</f>
        <v>#REF!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92" t="e">
        <f>C88</f>
        <v>#REF!</v>
      </c>
      <c r="AA88" s="38"/>
      <c r="AB88" s="38"/>
      <c r="AC88" s="38"/>
      <c r="AD88" s="38"/>
      <c r="AE88" s="38"/>
      <c r="AF88" s="38"/>
      <c r="AG88" s="38"/>
      <c r="AH88" s="39"/>
      <c r="AI88" s="30"/>
    </row>
    <row r="89" spans="1:35">
      <c r="A89" s="158" t="e">
        <f>#REF!</f>
        <v>#REF!</v>
      </c>
      <c r="B89" s="22" t="e">
        <f>#REF!</f>
        <v>#REF!</v>
      </c>
      <c r="C89" s="37" t="e">
        <f>#REF!</f>
        <v>#REF!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91" t="e">
        <f>C89</f>
        <v>#REF!</v>
      </c>
      <c r="AC89" s="37"/>
      <c r="AD89" s="37"/>
      <c r="AE89" s="37"/>
      <c r="AF89" s="37"/>
      <c r="AG89" s="37"/>
      <c r="AH89" s="39"/>
      <c r="AI89" s="30"/>
    </row>
    <row r="90" spans="1:35" ht="15.75" thickBot="1">
      <c r="A90" s="160"/>
      <c r="B90" s="23" t="s">
        <v>18</v>
      </c>
      <c r="C90" s="38" t="e">
        <f>#REF!</f>
        <v>#REF!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92" t="e">
        <f>C90</f>
        <v>#REF!</v>
      </c>
      <c r="AC90" s="38"/>
      <c r="AD90" s="38"/>
      <c r="AE90" s="38"/>
      <c r="AF90" s="38"/>
      <c r="AG90" s="38"/>
      <c r="AH90" s="39"/>
      <c r="AI90" s="30"/>
    </row>
    <row r="91" spans="1:35">
      <c r="A91" s="158" t="e">
        <f>#REF!</f>
        <v>#REF!</v>
      </c>
      <c r="B91" s="22" t="e">
        <f>#REF!</f>
        <v>#REF!</v>
      </c>
      <c r="C91" s="37" t="e">
        <f>#REF!</f>
        <v>#REF!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25" t="e">
        <f>C91</f>
        <v>#REF!</v>
      </c>
      <c r="AD91" s="37"/>
      <c r="AE91" s="37"/>
      <c r="AF91" s="37"/>
      <c r="AG91" s="37"/>
      <c r="AH91" s="39"/>
      <c r="AI91" s="30"/>
    </row>
    <row r="92" spans="1:35" ht="15.75" thickBot="1">
      <c r="A92" s="160"/>
      <c r="B92" s="74" t="s">
        <v>18</v>
      </c>
      <c r="C92" s="38" t="e">
        <f>#REF!</f>
        <v>#REF!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27" t="e">
        <f>C92</f>
        <v>#REF!</v>
      </c>
      <c r="AD92" s="38"/>
      <c r="AE92" s="38"/>
      <c r="AF92" s="38"/>
      <c r="AG92" s="38"/>
      <c r="AH92" s="39"/>
      <c r="AI92" s="30"/>
    </row>
    <row r="93" spans="1:35" ht="24" customHeight="1">
      <c r="A93" s="158" t="e">
        <f>#REF!</f>
        <v>#REF!</v>
      </c>
      <c r="B93" s="22" t="e">
        <f>#REF!</f>
        <v>#REF!</v>
      </c>
      <c r="C93" s="62" t="e">
        <f>#REF!</f>
        <v>#REF!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62"/>
      <c r="Q93" s="16"/>
      <c r="R93" s="16"/>
      <c r="S93" s="16"/>
      <c r="T93" s="28" t="e">
        <f>C93</f>
        <v>#REF!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35"/>
      <c r="AH93" s="39"/>
      <c r="AI93" s="30"/>
    </row>
    <row r="94" spans="1:35" ht="15.75" thickBot="1">
      <c r="A94" s="160"/>
      <c r="B94" s="23" t="s">
        <v>18</v>
      </c>
      <c r="C94" s="70" t="e">
        <f>#REF!</f>
        <v>#REF!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70"/>
      <c r="Q94" s="26"/>
      <c r="R94" s="26"/>
      <c r="S94" s="26"/>
      <c r="T94" s="29" t="e">
        <f>C94</f>
        <v>#REF!</v>
      </c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36"/>
      <c r="AH94" s="39"/>
      <c r="AI94" s="30"/>
    </row>
    <row r="95" spans="1:35" ht="25.5" customHeight="1">
      <c r="A95" s="158" t="e">
        <f>#REF!</f>
        <v>#REF!</v>
      </c>
      <c r="B95" s="22" t="e">
        <f>#REF!</f>
        <v>#REF!</v>
      </c>
      <c r="C95" s="37" t="e">
        <f>#REF!</f>
        <v>#REF!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37"/>
      <c r="AD95" s="25" t="e">
        <f>C95</f>
        <v>#REF!</v>
      </c>
      <c r="AE95" s="17"/>
      <c r="AF95" s="17"/>
      <c r="AG95" s="33"/>
      <c r="AH95" s="39"/>
      <c r="AI95" s="30"/>
    </row>
    <row r="96" spans="1:35" ht="15.75" thickBot="1">
      <c r="A96" s="160"/>
      <c r="B96" s="23" t="s">
        <v>18</v>
      </c>
      <c r="C96" s="38" t="e">
        <f>#REF!</f>
        <v>#REF!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38"/>
      <c r="AD96" s="27" t="e">
        <f>C96</f>
        <v>#REF!</v>
      </c>
      <c r="AE96" s="18"/>
      <c r="AF96" s="18"/>
      <c r="AG96" s="34"/>
      <c r="AH96" s="39"/>
      <c r="AI96" s="30"/>
    </row>
    <row r="97" spans="1:35" ht="33" customHeight="1">
      <c r="A97" s="158" t="e">
        <f>#REF!</f>
        <v>#REF!</v>
      </c>
      <c r="B97" s="22" t="e">
        <f>#REF!</f>
        <v>#REF!</v>
      </c>
      <c r="C97" s="62" t="e">
        <f>#REF!</f>
        <v>#REF!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7"/>
      <c r="R97" s="17"/>
      <c r="S97" s="17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8" t="e">
        <f>C97</f>
        <v>#REF!</v>
      </c>
      <c r="AE97" s="16"/>
      <c r="AF97" s="16"/>
      <c r="AG97" s="35"/>
      <c r="AH97" s="39"/>
      <c r="AI97" s="30"/>
    </row>
    <row r="98" spans="1:35" ht="15.75" thickBot="1">
      <c r="A98" s="160"/>
      <c r="B98" s="23" t="s">
        <v>18</v>
      </c>
      <c r="C98" s="70" t="e">
        <f>#REF!</f>
        <v>#REF!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8"/>
      <c r="Q98" s="18"/>
      <c r="R98" s="18"/>
      <c r="S98" s="18"/>
      <c r="T98" s="26"/>
      <c r="U98" s="26"/>
      <c r="V98" s="26"/>
      <c r="W98" s="26"/>
      <c r="X98" s="26"/>
      <c r="Y98" s="18"/>
      <c r="Z98" s="18"/>
      <c r="AA98" s="18"/>
      <c r="AB98" s="18"/>
      <c r="AC98" s="26"/>
      <c r="AD98" s="27" t="e">
        <f>C98</f>
        <v>#REF!</v>
      </c>
      <c r="AE98" s="26"/>
      <c r="AF98" s="26"/>
      <c r="AG98" s="36"/>
      <c r="AH98" s="39"/>
      <c r="AI98" s="30"/>
    </row>
    <row r="99" spans="1:35" ht="30" customHeight="1">
      <c r="A99" s="167" t="e">
        <f>#REF!</f>
        <v>#REF!</v>
      </c>
      <c r="B99" s="88" t="e">
        <f>#REF!</f>
        <v>#REF!</v>
      </c>
      <c r="C99" s="37" t="e">
        <f>#REF!</f>
        <v>#REF!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62"/>
      <c r="Q99" s="62"/>
      <c r="R99" s="62"/>
      <c r="S99" s="28">
        <f>33400*4</f>
        <v>133600</v>
      </c>
      <c r="T99" s="25">
        <f>33400*4</f>
        <v>133600</v>
      </c>
      <c r="U99" s="17"/>
      <c r="V99" s="17"/>
      <c r="W99" s="17"/>
      <c r="X99" s="17"/>
      <c r="Y99" s="28">
        <f>35300*8</f>
        <v>282400</v>
      </c>
      <c r="Z99" s="28">
        <f>35300*8</f>
        <v>282400</v>
      </c>
      <c r="AA99" s="28">
        <f>35300*6</f>
        <v>211800</v>
      </c>
      <c r="AB99" s="62"/>
      <c r="AC99" s="17"/>
      <c r="AD99" s="28">
        <f>701875+33000</f>
        <v>734875</v>
      </c>
      <c r="AE99" s="17"/>
      <c r="AF99" s="17"/>
      <c r="AG99" s="33"/>
      <c r="AH99" s="39"/>
      <c r="AI99" s="30"/>
    </row>
    <row r="100" spans="1:35" ht="15.75" thickBot="1">
      <c r="A100" s="169"/>
      <c r="B100" s="23" t="s">
        <v>18</v>
      </c>
      <c r="C100" s="38" t="e">
        <f>#REF!</f>
        <v>#REF!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70"/>
      <c r="Q100" s="70"/>
      <c r="R100" s="70"/>
      <c r="S100" s="29">
        <f>(S99*1.23)-S99</f>
        <v>30728</v>
      </c>
      <c r="T100" s="27">
        <f>(T99*1.23)-T99</f>
        <v>30728</v>
      </c>
      <c r="U100" s="18"/>
      <c r="V100" s="18"/>
      <c r="W100" s="18"/>
      <c r="X100" s="18"/>
      <c r="Y100" s="29">
        <f>(Y99*1.23)-Y99</f>
        <v>64952</v>
      </c>
      <c r="Z100" s="29">
        <f t="shared" ref="Z100:AA100" si="11">(Z99*1.23)-Z99</f>
        <v>64952</v>
      </c>
      <c r="AA100" s="29">
        <f t="shared" si="11"/>
        <v>48714</v>
      </c>
      <c r="AB100" s="70"/>
      <c r="AC100" s="18"/>
      <c r="AD100" s="29">
        <f>(AD99*1.23)-AD99</f>
        <v>169021.25</v>
      </c>
      <c r="AE100" s="18"/>
      <c r="AF100" s="18"/>
      <c r="AG100" s="34"/>
      <c r="AH100" s="39"/>
      <c r="AI100" s="30"/>
    </row>
    <row r="101" spans="1:35" ht="27" customHeight="1">
      <c r="A101" s="167" t="e">
        <f>#REF!</f>
        <v>#REF!</v>
      </c>
      <c r="B101" s="24" t="e">
        <f>#REF!</f>
        <v>#REF!</v>
      </c>
      <c r="C101" s="62"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7"/>
      <c r="Q101" s="37"/>
      <c r="R101" s="31"/>
      <c r="S101" s="31"/>
      <c r="T101" s="16"/>
      <c r="U101" s="16"/>
      <c r="V101" s="16"/>
      <c r="W101" s="16"/>
      <c r="X101" s="16"/>
      <c r="Y101" s="37">
        <v>0</v>
      </c>
      <c r="Z101" s="37">
        <v>0</v>
      </c>
      <c r="AA101" s="37">
        <v>0</v>
      </c>
      <c r="AB101" s="37">
        <v>0</v>
      </c>
      <c r="AC101" s="16"/>
      <c r="AD101" s="31"/>
      <c r="AE101" s="16"/>
      <c r="AF101" s="16"/>
      <c r="AG101" s="35"/>
      <c r="AH101" s="61"/>
      <c r="AI101" s="30"/>
    </row>
    <row r="102" spans="1:35" ht="15.75" thickBot="1">
      <c r="A102" s="169"/>
      <c r="B102" s="23" t="s">
        <v>18</v>
      </c>
      <c r="C102" s="70">
        <v>0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8"/>
      <c r="Q102" s="38"/>
      <c r="R102" s="32"/>
      <c r="S102" s="32"/>
      <c r="T102" s="26"/>
      <c r="U102" s="26"/>
      <c r="V102" s="26"/>
      <c r="W102" s="26"/>
      <c r="X102" s="26"/>
      <c r="Y102" s="38">
        <f>(Y101*1.23)-Y101</f>
        <v>0</v>
      </c>
      <c r="Z102" s="38">
        <f>(Z101*1.23)-Z101</f>
        <v>0</v>
      </c>
      <c r="AA102" s="38">
        <f>(AA101*1.23)-AA101</f>
        <v>0</v>
      </c>
      <c r="AB102" s="38">
        <f>(AB101*1.23)-AB101</f>
        <v>0</v>
      </c>
      <c r="AC102" s="26"/>
      <c r="AE102" s="26"/>
      <c r="AF102" s="26"/>
      <c r="AG102" s="36"/>
      <c r="AH102" s="39"/>
      <c r="AI102" s="30"/>
    </row>
    <row r="103" spans="1:35">
      <c r="A103" s="153" t="s">
        <v>19</v>
      </c>
      <c r="B103" s="154"/>
      <c r="C103" s="17" t="e">
        <f>C5+C7+C31+C99+C101</f>
        <v>#REF!</v>
      </c>
      <c r="D103" s="17">
        <f t="shared" ref="D103:AG103" si="12">D5+D7+D31+D99+D101</f>
        <v>0</v>
      </c>
      <c r="E103" s="25" t="e">
        <f t="shared" si="12"/>
        <v>#REF!</v>
      </c>
      <c r="F103" s="17">
        <f t="shared" si="12"/>
        <v>0</v>
      </c>
      <c r="G103" s="17">
        <f t="shared" si="12"/>
        <v>0</v>
      </c>
      <c r="H103" s="17">
        <f t="shared" si="12"/>
        <v>0</v>
      </c>
      <c r="I103" s="17">
        <f t="shared" si="12"/>
        <v>0</v>
      </c>
      <c r="J103" s="17">
        <f t="shared" si="12"/>
        <v>0</v>
      </c>
      <c r="K103" s="17">
        <f t="shared" si="12"/>
        <v>0</v>
      </c>
      <c r="L103" s="17">
        <f t="shared" si="12"/>
        <v>0</v>
      </c>
      <c r="M103" s="17">
        <f t="shared" si="12"/>
        <v>0</v>
      </c>
      <c r="N103" s="17">
        <f t="shared" si="12"/>
        <v>0</v>
      </c>
      <c r="O103" s="25" t="e">
        <f t="shared" si="12"/>
        <v>#REF!</v>
      </c>
      <c r="P103" s="37">
        <f t="shared" si="12"/>
        <v>0</v>
      </c>
      <c r="Q103" s="37">
        <f t="shared" si="12"/>
        <v>0</v>
      </c>
      <c r="R103" s="37">
        <f t="shared" si="12"/>
        <v>0</v>
      </c>
      <c r="S103" s="25" t="e">
        <f t="shared" si="12"/>
        <v>#REF!</v>
      </c>
      <c r="T103" s="25" t="e">
        <f t="shared" si="12"/>
        <v>#REF!</v>
      </c>
      <c r="U103" s="17">
        <f t="shared" si="12"/>
        <v>0</v>
      </c>
      <c r="V103" s="17">
        <f t="shared" si="12"/>
        <v>0</v>
      </c>
      <c r="W103" s="17">
        <f t="shared" si="12"/>
        <v>0</v>
      </c>
      <c r="X103" s="25" t="e">
        <f t="shared" si="12"/>
        <v>#REF!</v>
      </c>
      <c r="Y103" s="25" t="e">
        <f>Y5+Y7+Y31+Y99+Y101</f>
        <v>#REF!</v>
      </c>
      <c r="Z103" s="25" t="e">
        <f t="shared" si="12"/>
        <v>#REF!</v>
      </c>
      <c r="AA103" s="25" t="e">
        <f t="shared" si="12"/>
        <v>#REF!</v>
      </c>
      <c r="AB103" s="25" t="e">
        <f t="shared" si="12"/>
        <v>#REF!</v>
      </c>
      <c r="AC103" s="25" t="e">
        <f t="shared" si="12"/>
        <v>#REF!</v>
      </c>
      <c r="AD103" s="25" t="e">
        <f t="shared" si="12"/>
        <v>#REF!</v>
      </c>
      <c r="AE103" s="17">
        <f t="shared" si="12"/>
        <v>0</v>
      </c>
      <c r="AF103" s="17">
        <f t="shared" si="12"/>
        <v>0</v>
      </c>
      <c r="AG103" s="17">
        <f t="shared" si="12"/>
        <v>0</v>
      </c>
      <c r="AH103" s="39"/>
      <c r="AI103" s="30"/>
    </row>
    <row r="104" spans="1:35" ht="15.75" thickBot="1">
      <c r="A104" s="155" t="s">
        <v>20</v>
      </c>
      <c r="B104" s="156"/>
      <c r="C104" s="18" t="e">
        <f t="shared" ref="C104:AG104" si="13">C6+C8+C32+C100+C102</f>
        <v>#REF!</v>
      </c>
      <c r="D104" s="18">
        <f t="shared" si="13"/>
        <v>0</v>
      </c>
      <c r="E104" s="27" t="e">
        <f t="shared" si="13"/>
        <v>#REF!</v>
      </c>
      <c r="F104" s="18">
        <f t="shared" si="13"/>
        <v>0</v>
      </c>
      <c r="G104" s="18">
        <f t="shared" si="13"/>
        <v>0</v>
      </c>
      <c r="H104" s="18">
        <f t="shared" si="13"/>
        <v>0</v>
      </c>
      <c r="I104" s="18">
        <f t="shared" si="13"/>
        <v>0</v>
      </c>
      <c r="J104" s="18">
        <f t="shared" si="13"/>
        <v>0</v>
      </c>
      <c r="K104" s="18">
        <f t="shared" si="13"/>
        <v>0</v>
      </c>
      <c r="L104" s="18">
        <f t="shared" si="13"/>
        <v>0</v>
      </c>
      <c r="M104" s="18">
        <f t="shared" si="13"/>
        <v>0</v>
      </c>
      <c r="N104" s="18">
        <f t="shared" si="13"/>
        <v>0</v>
      </c>
      <c r="O104" s="27" t="e">
        <f t="shared" si="13"/>
        <v>#REF!</v>
      </c>
      <c r="P104" s="38">
        <f t="shared" si="13"/>
        <v>0</v>
      </c>
      <c r="Q104" s="38">
        <f t="shared" si="13"/>
        <v>0</v>
      </c>
      <c r="R104" s="38">
        <f t="shared" si="13"/>
        <v>0</v>
      </c>
      <c r="S104" s="27" t="e">
        <f t="shared" si="13"/>
        <v>#REF!</v>
      </c>
      <c r="T104" s="27" t="e">
        <f t="shared" si="13"/>
        <v>#REF!</v>
      </c>
      <c r="U104" s="18">
        <f t="shared" si="13"/>
        <v>0</v>
      </c>
      <c r="V104" s="18">
        <f t="shared" si="13"/>
        <v>0</v>
      </c>
      <c r="W104" s="18">
        <f t="shared" si="13"/>
        <v>0</v>
      </c>
      <c r="X104" s="27" t="e">
        <f t="shared" si="13"/>
        <v>#REF!</v>
      </c>
      <c r="Y104" s="27" t="e">
        <f t="shared" si="13"/>
        <v>#REF!</v>
      </c>
      <c r="Z104" s="27" t="e">
        <f t="shared" si="13"/>
        <v>#REF!</v>
      </c>
      <c r="AA104" s="27" t="e">
        <f t="shared" si="13"/>
        <v>#REF!</v>
      </c>
      <c r="AB104" s="27" t="e">
        <f t="shared" si="13"/>
        <v>#REF!</v>
      </c>
      <c r="AC104" s="27" t="e">
        <f t="shared" si="13"/>
        <v>#REF!</v>
      </c>
      <c r="AD104" s="27" t="e">
        <f t="shared" si="13"/>
        <v>#REF!</v>
      </c>
      <c r="AE104" s="18">
        <f t="shared" si="13"/>
        <v>0</v>
      </c>
      <c r="AF104" s="18">
        <f t="shared" si="13"/>
        <v>0</v>
      </c>
      <c r="AG104" s="18">
        <f t="shared" si="13"/>
        <v>0</v>
      </c>
      <c r="AH104" s="39"/>
      <c r="AI104" s="30"/>
    </row>
    <row r="105" spans="1:35" ht="15.75" thickBot="1">
      <c r="A105" s="155" t="s">
        <v>35</v>
      </c>
      <c r="B105" s="156"/>
      <c r="C105" s="63" t="e">
        <f>C103+C104</f>
        <v>#REF!</v>
      </c>
      <c r="D105" s="63">
        <f>D103+D104</f>
        <v>0</v>
      </c>
      <c r="E105" s="64" t="e">
        <f t="shared" ref="E105:AG105" si="14">E103+E104</f>
        <v>#REF!</v>
      </c>
      <c r="F105" s="63">
        <f t="shared" si="14"/>
        <v>0</v>
      </c>
      <c r="G105" s="63">
        <f t="shared" si="14"/>
        <v>0</v>
      </c>
      <c r="H105" s="63">
        <f t="shared" si="14"/>
        <v>0</v>
      </c>
      <c r="I105" s="63">
        <f t="shared" si="14"/>
        <v>0</v>
      </c>
      <c r="J105" s="63">
        <f t="shared" si="14"/>
        <v>0</v>
      </c>
      <c r="K105" s="63">
        <f t="shared" si="14"/>
        <v>0</v>
      </c>
      <c r="L105" s="63">
        <f t="shared" si="14"/>
        <v>0</v>
      </c>
      <c r="M105" s="63">
        <f t="shared" si="14"/>
        <v>0</v>
      </c>
      <c r="N105" s="63">
        <f t="shared" si="14"/>
        <v>0</v>
      </c>
      <c r="O105" s="64" t="e">
        <f t="shared" si="14"/>
        <v>#REF!</v>
      </c>
      <c r="P105" s="87">
        <f t="shared" si="14"/>
        <v>0</v>
      </c>
      <c r="Q105" s="87">
        <f t="shared" si="14"/>
        <v>0</v>
      </c>
      <c r="R105" s="87">
        <f t="shared" si="14"/>
        <v>0</v>
      </c>
      <c r="S105" s="64" t="e">
        <f t="shared" si="14"/>
        <v>#REF!</v>
      </c>
      <c r="T105" s="64" t="e">
        <f t="shared" si="14"/>
        <v>#REF!</v>
      </c>
      <c r="U105" s="63">
        <f t="shared" si="14"/>
        <v>0</v>
      </c>
      <c r="V105" s="63">
        <f t="shared" si="14"/>
        <v>0</v>
      </c>
      <c r="W105" s="63">
        <f t="shared" si="14"/>
        <v>0</v>
      </c>
      <c r="X105" s="64" t="e">
        <f t="shared" si="14"/>
        <v>#REF!</v>
      </c>
      <c r="Y105" s="64" t="e">
        <f t="shared" si="14"/>
        <v>#REF!</v>
      </c>
      <c r="Z105" s="64" t="e">
        <f t="shared" si="14"/>
        <v>#REF!</v>
      </c>
      <c r="AA105" s="64" t="e">
        <f t="shared" si="14"/>
        <v>#REF!</v>
      </c>
      <c r="AB105" s="64" t="e">
        <f t="shared" si="14"/>
        <v>#REF!</v>
      </c>
      <c r="AC105" s="64" t="e">
        <f t="shared" si="14"/>
        <v>#REF!</v>
      </c>
      <c r="AD105" s="64" t="e">
        <f t="shared" si="14"/>
        <v>#REF!</v>
      </c>
      <c r="AE105" s="63">
        <f t="shared" si="14"/>
        <v>0</v>
      </c>
      <c r="AF105" s="63">
        <f t="shared" si="14"/>
        <v>0</v>
      </c>
      <c r="AG105" s="67">
        <f t="shared" si="14"/>
        <v>0</v>
      </c>
      <c r="AH105" s="39"/>
      <c r="AI105" s="30"/>
    </row>
    <row r="106" spans="1:35">
      <c r="A106" s="11"/>
      <c r="B106" s="11"/>
      <c r="C106" s="7"/>
    </row>
    <row r="107" spans="1:35">
      <c r="A107" s="12" t="s">
        <v>31</v>
      </c>
      <c r="B107" s="11"/>
      <c r="C107" s="7"/>
    </row>
    <row r="108" spans="1:35" ht="15.75" thickBot="1"/>
    <row r="109" spans="1:35" ht="24.75">
      <c r="A109" s="158" t="s">
        <v>0</v>
      </c>
      <c r="B109" s="170" t="s">
        <v>1</v>
      </c>
      <c r="C109" s="13" t="s">
        <v>2</v>
      </c>
      <c r="D109" s="157" t="s">
        <v>3</v>
      </c>
      <c r="E109" s="157"/>
      <c r="F109" s="157"/>
      <c r="G109" s="157" t="s">
        <v>4</v>
      </c>
      <c r="H109" s="157"/>
      <c r="I109" s="157"/>
      <c r="J109" s="157" t="s">
        <v>21</v>
      </c>
      <c r="K109" s="157"/>
      <c r="L109" s="157"/>
      <c r="M109" s="157" t="s">
        <v>22</v>
      </c>
      <c r="N109" s="157"/>
      <c r="O109" s="157"/>
      <c r="P109" s="157" t="s">
        <v>24</v>
      </c>
      <c r="Q109" s="157"/>
      <c r="R109" s="157"/>
      <c r="S109" s="157" t="s">
        <v>25</v>
      </c>
      <c r="T109" s="157"/>
      <c r="U109" s="157"/>
      <c r="V109" s="157" t="s">
        <v>26</v>
      </c>
      <c r="W109" s="157"/>
      <c r="X109" s="157"/>
      <c r="Y109" s="157" t="s">
        <v>23</v>
      </c>
      <c r="Z109" s="157"/>
      <c r="AA109" s="157"/>
      <c r="AB109" s="157" t="s">
        <v>27</v>
      </c>
      <c r="AC109" s="157"/>
      <c r="AD109" s="157"/>
      <c r="AE109" s="157" t="s">
        <v>25</v>
      </c>
      <c r="AF109" s="157"/>
      <c r="AG109" s="163"/>
    </row>
    <row r="110" spans="1:35" ht="15.75" thickBot="1">
      <c r="A110" s="160"/>
      <c r="B110" s="172"/>
      <c r="C110" s="1" t="s">
        <v>5</v>
      </c>
      <c r="D110" s="14" t="s">
        <v>12</v>
      </c>
      <c r="E110" s="14" t="s">
        <v>13</v>
      </c>
      <c r="F110" s="14" t="s">
        <v>14</v>
      </c>
      <c r="G110" s="14" t="s">
        <v>15</v>
      </c>
      <c r="H110" s="14" t="s">
        <v>16</v>
      </c>
      <c r="I110" s="14" t="s">
        <v>17</v>
      </c>
      <c r="J110" s="14" t="s">
        <v>6</v>
      </c>
      <c r="K110" s="14" t="s">
        <v>7</v>
      </c>
      <c r="L110" s="14" t="s">
        <v>8</v>
      </c>
      <c r="M110" s="14" t="s">
        <v>9</v>
      </c>
      <c r="N110" s="14" t="s">
        <v>10</v>
      </c>
      <c r="O110" s="14" t="s">
        <v>11</v>
      </c>
      <c r="P110" s="14" t="s">
        <v>12</v>
      </c>
      <c r="Q110" s="14" t="s">
        <v>13</v>
      </c>
      <c r="R110" s="14" t="s">
        <v>14</v>
      </c>
      <c r="S110" s="14" t="s">
        <v>15</v>
      </c>
      <c r="T110" s="14" t="s">
        <v>16</v>
      </c>
      <c r="U110" s="14" t="s">
        <v>17</v>
      </c>
      <c r="V110" s="15" t="s">
        <v>6</v>
      </c>
      <c r="W110" s="15" t="s">
        <v>7</v>
      </c>
      <c r="X110" s="15" t="s">
        <v>8</v>
      </c>
      <c r="Y110" s="15" t="s">
        <v>9</v>
      </c>
      <c r="Z110" s="15" t="s">
        <v>10</v>
      </c>
      <c r="AA110" s="15" t="s">
        <v>11</v>
      </c>
      <c r="AB110" s="15" t="s">
        <v>12</v>
      </c>
      <c r="AC110" s="15" t="s">
        <v>13</v>
      </c>
      <c r="AD110" s="15" t="s">
        <v>14</v>
      </c>
      <c r="AE110" s="15" t="s">
        <v>15</v>
      </c>
      <c r="AF110" s="65" t="s">
        <v>16</v>
      </c>
      <c r="AG110" s="66" t="s">
        <v>17</v>
      </c>
    </row>
    <row r="111" spans="1:35">
      <c r="A111" s="180" t="e">
        <f>#REF!</f>
        <v>#REF!</v>
      </c>
      <c r="B111" s="75" t="e">
        <f>#REF!</f>
        <v>#REF!</v>
      </c>
      <c r="C111" s="17" t="e">
        <f>#REF!</f>
        <v>#REF!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31"/>
      <c r="N111" s="31"/>
      <c r="O111" s="17"/>
      <c r="P111" s="37"/>
      <c r="Q111" s="17"/>
      <c r="R111" s="16"/>
      <c r="S111" s="28" t="e">
        <f t="shared" ref="S111:S118" si="15">C111</f>
        <v>#REF!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35"/>
    </row>
    <row r="112" spans="1:35" ht="15.75" thickBot="1">
      <c r="A112" s="181"/>
      <c r="B112" s="76" t="s">
        <v>18</v>
      </c>
      <c r="C112" s="18" t="e">
        <f>#REF!</f>
        <v>#REF!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32"/>
      <c r="N112" s="32"/>
      <c r="O112" s="18"/>
      <c r="P112" s="38"/>
      <c r="Q112" s="18"/>
      <c r="R112" s="26"/>
      <c r="S112" s="29" t="e">
        <f t="shared" si="15"/>
        <v>#REF!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36"/>
    </row>
    <row r="113" spans="1:34">
      <c r="A113" s="180" t="e">
        <f>#REF!</f>
        <v>#REF!</v>
      </c>
      <c r="B113" s="5" t="e">
        <f>#REF!</f>
        <v>#REF!</v>
      </c>
      <c r="C113" s="16" t="e">
        <f>#REF!</f>
        <v>#REF!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31"/>
      <c r="O113" s="31"/>
      <c r="P113" s="17"/>
      <c r="Q113" s="37"/>
      <c r="R113" s="17"/>
      <c r="S113" s="25" t="e">
        <f t="shared" si="15"/>
        <v>#REF!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33"/>
      <c r="AH113" s="72"/>
    </row>
    <row r="114" spans="1:34" ht="15.75" thickBot="1">
      <c r="A114" s="181"/>
      <c r="B114" s="4" t="s">
        <v>18</v>
      </c>
      <c r="C114" s="18" t="e">
        <f>#REF!</f>
        <v>#REF!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32"/>
      <c r="O114" s="32"/>
      <c r="P114" s="18"/>
      <c r="Q114" s="38"/>
      <c r="R114" s="18"/>
      <c r="S114" s="27" t="e">
        <f t="shared" si="15"/>
        <v>#REF!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34"/>
      <c r="AH114" s="72"/>
    </row>
    <row r="115" spans="1:34">
      <c r="A115" s="180" t="e">
        <f>#REF!</f>
        <v>#REF!</v>
      </c>
      <c r="B115" s="5" t="e">
        <f>#REF!</f>
        <v>#REF!</v>
      </c>
      <c r="C115" s="16" t="e">
        <f>#REF!</f>
        <v>#REF!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28" t="e">
        <f t="shared" si="15"/>
        <v>#REF!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33"/>
      <c r="AH115" s="72"/>
    </row>
    <row r="116" spans="1:34" ht="15.75" thickBot="1">
      <c r="A116" s="181"/>
      <c r="B116" s="21" t="s">
        <v>18</v>
      </c>
      <c r="C116" s="18" t="e">
        <f>#REF!</f>
        <v>#REF!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27" t="e">
        <f t="shared" si="15"/>
        <v>#REF!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34"/>
      <c r="AH116" s="72"/>
    </row>
    <row r="117" spans="1:34">
      <c r="A117" s="180" t="e">
        <f>#REF!</f>
        <v>#REF!</v>
      </c>
      <c r="B117" s="73" t="e">
        <f>#REF!</f>
        <v>#REF!</v>
      </c>
      <c r="C117" s="16" t="e">
        <f>#REF!</f>
        <v>#REF!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37"/>
      <c r="Q117" s="17"/>
      <c r="R117" s="17"/>
      <c r="S117" s="25" t="e">
        <f t="shared" si="15"/>
        <v>#REF!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33"/>
      <c r="AH117" s="72"/>
    </row>
    <row r="118" spans="1:34" ht="15.75" thickBot="1">
      <c r="A118" s="181"/>
      <c r="B118" s="74" t="s">
        <v>18</v>
      </c>
      <c r="C118" s="26" t="e">
        <f>#REF!</f>
        <v>#REF!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38"/>
      <c r="Q118" s="18"/>
      <c r="R118" s="18"/>
      <c r="S118" s="27" t="e">
        <f t="shared" si="15"/>
        <v>#REF!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34"/>
      <c r="AH118" s="72"/>
    </row>
    <row r="119" spans="1:34">
      <c r="A119" s="180" t="e">
        <f>#REF!</f>
        <v>#REF!</v>
      </c>
      <c r="B119" s="22" t="e">
        <f>#REF!</f>
        <v>#REF!</v>
      </c>
      <c r="C119" s="17" t="e">
        <f>#REF!</f>
        <v>#REF!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25" t="e">
        <f>C119</f>
        <v>#REF!</v>
      </c>
      <c r="AC119" s="17"/>
      <c r="AD119" s="17"/>
      <c r="AE119" s="17"/>
      <c r="AF119" s="17"/>
      <c r="AG119" s="33"/>
      <c r="AH119" s="72"/>
    </row>
    <row r="120" spans="1:34" ht="15.75" thickBot="1">
      <c r="A120" s="181"/>
      <c r="B120" s="23" t="s">
        <v>18</v>
      </c>
      <c r="C120" s="18" t="e">
        <f>#REF!</f>
        <v>#REF!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27" t="e">
        <f>C120</f>
        <v>#REF!</v>
      </c>
      <c r="AC120" s="18"/>
      <c r="AD120" s="18"/>
      <c r="AE120" s="18"/>
      <c r="AF120" s="18"/>
      <c r="AG120" s="34"/>
      <c r="AH120" s="72"/>
    </row>
    <row r="121" spans="1:34">
      <c r="A121" s="180" t="e">
        <f>#REF!</f>
        <v>#REF!</v>
      </c>
      <c r="B121" s="9" t="e">
        <f>#REF!</f>
        <v>#REF!</v>
      </c>
      <c r="C121" s="17" t="e">
        <f>#REF!</f>
        <v>#REF!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62"/>
      <c r="R121" s="16"/>
      <c r="S121" s="28" t="e">
        <f t="shared" ref="S121:S126" si="16">C121</f>
        <v>#REF!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35"/>
    </row>
    <row r="122" spans="1:34" ht="15.75" thickBot="1">
      <c r="A122" s="181"/>
      <c r="B122" s="4" t="s">
        <v>18</v>
      </c>
      <c r="C122" s="18" t="e">
        <f>#REF!</f>
        <v>#REF!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38"/>
      <c r="R122" s="18"/>
      <c r="S122" s="27" t="e">
        <f t="shared" si="16"/>
        <v>#REF!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34"/>
    </row>
    <row r="123" spans="1:34">
      <c r="A123" s="180" t="e">
        <f>#REF!</f>
        <v>#REF!</v>
      </c>
      <c r="B123" s="9" t="e">
        <f>#REF!</f>
        <v>#REF!</v>
      </c>
      <c r="C123" s="17" t="e">
        <f>#REF!</f>
        <v>#REF!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62"/>
      <c r="Q123" s="16"/>
      <c r="R123" s="16"/>
      <c r="S123" s="28" t="e">
        <f t="shared" si="16"/>
        <v>#REF!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35"/>
    </row>
    <row r="124" spans="1:34" ht="15.75" thickBot="1">
      <c r="A124" s="181"/>
      <c r="B124" s="4" t="s">
        <v>18</v>
      </c>
      <c r="C124" s="18" t="e">
        <f>#REF!</f>
        <v>#REF!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38"/>
      <c r="Q124" s="18"/>
      <c r="R124" s="18"/>
      <c r="S124" s="27" t="e">
        <f t="shared" si="16"/>
        <v>#REF!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34"/>
    </row>
    <row r="125" spans="1:34">
      <c r="A125" s="180" t="e">
        <f>#REF!</f>
        <v>#REF!</v>
      </c>
      <c r="B125" s="10" t="e">
        <f>#REF!</f>
        <v>#REF!</v>
      </c>
      <c r="C125" s="17" t="e">
        <f>#REF!</f>
        <v>#REF!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62"/>
      <c r="R125" s="16"/>
      <c r="S125" s="28" t="e">
        <f t="shared" si="16"/>
        <v>#REF!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35"/>
    </row>
    <row r="126" spans="1:34" ht="15.75" thickBot="1">
      <c r="A126" s="181"/>
      <c r="B126" s="4" t="s">
        <v>18</v>
      </c>
      <c r="C126" s="18" t="e">
        <f>#REF!</f>
        <v>#REF!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38"/>
      <c r="R126" s="18"/>
      <c r="S126" s="27" t="e">
        <f t="shared" si="16"/>
        <v>#REF!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34"/>
    </row>
    <row r="127" spans="1:34" ht="28.5" customHeight="1">
      <c r="A127" s="180" t="e">
        <f>#REF!</f>
        <v>#REF!</v>
      </c>
      <c r="B127" s="84" t="e">
        <f>#REF!</f>
        <v>#REF!</v>
      </c>
      <c r="C127" s="17" t="e">
        <f>#REF!</f>
        <v>#REF!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37"/>
      <c r="Q127" s="37"/>
      <c r="R127" s="31"/>
      <c r="S127" s="31"/>
      <c r="T127" s="17"/>
      <c r="U127" s="17"/>
      <c r="V127" s="17"/>
      <c r="W127" s="17"/>
      <c r="X127" s="17"/>
      <c r="Y127" s="25">
        <f>4571.94+4689.46+4884.96+4533.72+4611.58</f>
        <v>23291.66</v>
      </c>
      <c r="Z127" s="25">
        <f>4533.72+4923.88+5119.4+4533.72+4339.04</f>
        <v>23449.759999999998</v>
      </c>
      <c r="AA127" s="25">
        <f>3944.71+4131.94+4131.94+4884.96+5001.76</f>
        <v>22095.31</v>
      </c>
      <c r="AB127" s="25">
        <v>350527.2</v>
      </c>
      <c r="AC127" s="16"/>
      <c r="AD127" s="31"/>
      <c r="AE127" s="16"/>
      <c r="AF127" s="16"/>
      <c r="AG127" s="35"/>
    </row>
    <row r="128" spans="1:34" ht="15.75" thickBot="1">
      <c r="A128" s="181"/>
      <c r="B128" s="82" t="s">
        <v>18</v>
      </c>
      <c r="C128" s="83" t="e">
        <f>#REF!</f>
        <v>#REF!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38"/>
      <c r="Q128" s="38"/>
      <c r="R128" s="32"/>
      <c r="S128" s="32"/>
      <c r="T128" s="18"/>
      <c r="U128" s="18"/>
      <c r="V128" s="18"/>
      <c r="W128" s="18"/>
      <c r="X128" s="18"/>
      <c r="Y128" s="27">
        <f>(Y127*1.23)-Y127</f>
        <v>5357.08</v>
      </c>
      <c r="Z128" s="27">
        <f>(Z127*1.23)-Z127</f>
        <v>5393.44</v>
      </c>
      <c r="AA128" s="27">
        <f>(AA127*1.23)-AA127</f>
        <v>5081.92</v>
      </c>
      <c r="AB128" s="27">
        <f>(AB127*1.23)-AB127</f>
        <v>80621.259999999995</v>
      </c>
      <c r="AC128" s="18"/>
      <c r="AD128" s="85"/>
      <c r="AE128" s="18"/>
      <c r="AF128" s="18"/>
      <c r="AG128" s="36"/>
    </row>
    <row r="129" spans="1:34">
      <c r="A129" s="153" t="s">
        <v>19</v>
      </c>
      <c r="B129" s="154"/>
      <c r="C129" s="17" t="e">
        <f>C111+C127+C113+C115+C117+C119+C123+C125+C121</f>
        <v>#REF!</v>
      </c>
      <c r="D129" s="16">
        <f>D111+D113+D115+D117+D119+D121+D123+D125</f>
        <v>0</v>
      </c>
      <c r="E129" s="16">
        <f t="shared" ref="E129:O129" si="17">E111+E113+E115+E117+E119+E121+E123+E125</f>
        <v>0</v>
      </c>
      <c r="F129" s="16">
        <f t="shared" si="17"/>
        <v>0</v>
      </c>
      <c r="G129" s="16">
        <f t="shared" si="17"/>
        <v>0</v>
      </c>
      <c r="H129" s="16">
        <f t="shared" si="17"/>
        <v>0</v>
      </c>
      <c r="I129" s="16">
        <f t="shared" si="17"/>
        <v>0</v>
      </c>
      <c r="J129" s="16">
        <f t="shared" si="17"/>
        <v>0</v>
      </c>
      <c r="K129" s="16">
        <f t="shared" si="17"/>
        <v>0</v>
      </c>
      <c r="L129" s="16">
        <f t="shared" si="17"/>
        <v>0</v>
      </c>
      <c r="M129" s="16">
        <f t="shared" si="17"/>
        <v>0</v>
      </c>
      <c r="N129" s="16">
        <f>N111+N113+N115+N117+N119+N121+N123+N125</f>
        <v>0</v>
      </c>
      <c r="O129" s="16">
        <f t="shared" si="17"/>
        <v>0</v>
      </c>
      <c r="P129" s="62">
        <f>P111+P113+P115+P117+P119+P121+P123+P125</f>
        <v>0</v>
      </c>
      <c r="Q129" s="62">
        <f>Q111+Q113+Q115+Q117+Q119+Q121+Q123+Q125</f>
        <v>0</v>
      </c>
      <c r="R129" s="62">
        <f t="shared" ref="R129:AG129" si="18">R111+R113+R115+R117+R119+R121+R123+R125</f>
        <v>0</v>
      </c>
      <c r="S129" s="28" t="e">
        <f>S111+S113+S115+S117+S119+S121+S123+S125</f>
        <v>#REF!</v>
      </c>
      <c r="T129" s="62">
        <f>T111+T127+T113+T115+T117+T119+T121+T123+T125</f>
        <v>0</v>
      </c>
      <c r="U129" s="62">
        <f t="shared" ref="U129:X129" si="19">U111+U127+U113+U115+U117+U119+U121+U123+U125</f>
        <v>0</v>
      </c>
      <c r="V129" s="62">
        <f t="shared" si="19"/>
        <v>0</v>
      </c>
      <c r="W129" s="62">
        <f t="shared" si="19"/>
        <v>0</v>
      </c>
      <c r="X129" s="62">
        <f t="shared" si="19"/>
        <v>0</v>
      </c>
      <c r="Y129" s="28">
        <f t="shared" ref="Y129:AA130" si="20">Y111+Y127+Y113+Y115+Y117+Y119+Y121+Y123+Y125</f>
        <v>23291.66</v>
      </c>
      <c r="Z129" s="28">
        <f t="shared" si="20"/>
        <v>23449.759999999998</v>
      </c>
      <c r="AA129" s="28">
        <f t="shared" si="20"/>
        <v>22095.31</v>
      </c>
      <c r="AB129" s="28" t="e">
        <f>AB111+AB113+AB115+AB117+AB119+AB121+AB123+AB125+AB127</f>
        <v>#REF!</v>
      </c>
      <c r="AC129" s="62">
        <f t="shared" si="18"/>
        <v>0</v>
      </c>
      <c r="AD129" s="62">
        <f t="shared" si="18"/>
        <v>0</v>
      </c>
      <c r="AE129" s="62">
        <f t="shared" si="18"/>
        <v>0</v>
      </c>
      <c r="AF129" s="62">
        <f t="shared" si="18"/>
        <v>0</v>
      </c>
      <c r="AG129" s="80">
        <f t="shared" si="18"/>
        <v>0</v>
      </c>
      <c r="AH129" s="7"/>
    </row>
    <row r="130" spans="1:34" ht="15.75" thickBot="1">
      <c r="A130" s="155" t="s">
        <v>20</v>
      </c>
      <c r="B130" s="156"/>
      <c r="C130" s="18" t="e">
        <f>C128+C112+C114+C116+C118+C120+C124+C126+C122</f>
        <v>#REF!</v>
      </c>
      <c r="D130" s="18">
        <f>D112+D114+D116+D118+D120+D122+D124+D126</f>
        <v>0</v>
      </c>
      <c r="E130" s="18">
        <f t="shared" ref="E130:O130" si="21">E112+E114+E116+E118+E120+E122+E124+E126</f>
        <v>0</v>
      </c>
      <c r="F130" s="18">
        <f t="shared" si="21"/>
        <v>0</v>
      </c>
      <c r="G130" s="18">
        <f t="shared" si="21"/>
        <v>0</v>
      </c>
      <c r="H130" s="18">
        <f t="shared" si="21"/>
        <v>0</v>
      </c>
      <c r="I130" s="18">
        <f t="shared" si="21"/>
        <v>0</v>
      </c>
      <c r="J130" s="18">
        <f t="shared" si="21"/>
        <v>0</v>
      </c>
      <c r="K130" s="18">
        <f t="shared" si="21"/>
        <v>0</v>
      </c>
      <c r="L130" s="18">
        <f t="shared" si="21"/>
        <v>0</v>
      </c>
      <c r="M130" s="18">
        <f t="shared" si="21"/>
        <v>0</v>
      </c>
      <c r="N130" s="18">
        <f t="shared" si="21"/>
        <v>0</v>
      </c>
      <c r="O130" s="18">
        <f t="shared" si="21"/>
        <v>0</v>
      </c>
      <c r="P130" s="38">
        <f>P112+P114+P116+P118+P120+P122+P124+P126</f>
        <v>0</v>
      </c>
      <c r="Q130" s="38">
        <f>Q112+Q114+Q116+Q118+Q120+Q122+Q124+Q126</f>
        <v>0</v>
      </c>
      <c r="R130" s="38">
        <f t="shared" ref="R130:AG130" si="22">R112+R114+R116+R118+R120+R122+R124+R126</f>
        <v>0</v>
      </c>
      <c r="S130" s="27" t="e">
        <f t="shared" si="22"/>
        <v>#REF!</v>
      </c>
      <c r="T130" s="38">
        <f>T112+T128+T114+T116+T118+T120+T122+T124+T126</f>
        <v>0</v>
      </c>
      <c r="U130" s="38">
        <f t="shared" ref="U130:X130" si="23">U112+U128+U114+U116+U118+U120+U122+U124+U126</f>
        <v>0</v>
      </c>
      <c r="V130" s="38">
        <f t="shared" si="23"/>
        <v>0</v>
      </c>
      <c r="W130" s="38">
        <f t="shared" si="23"/>
        <v>0</v>
      </c>
      <c r="X130" s="38">
        <f t="shared" si="23"/>
        <v>0</v>
      </c>
      <c r="Y130" s="27">
        <f t="shared" si="20"/>
        <v>5357.08</v>
      </c>
      <c r="Z130" s="27">
        <f t="shared" si="20"/>
        <v>5393.44</v>
      </c>
      <c r="AA130" s="27">
        <f t="shared" si="20"/>
        <v>5081.92</v>
      </c>
      <c r="AB130" s="27" t="e">
        <f>AB112+AB128+AB114+AB116+AB118+AB120+AB122+AB124+AB126</f>
        <v>#REF!</v>
      </c>
      <c r="AC130" s="38">
        <f t="shared" si="22"/>
        <v>0</v>
      </c>
      <c r="AD130" s="38">
        <f t="shared" si="22"/>
        <v>0</v>
      </c>
      <c r="AE130" s="38">
        <f t="shared" si="22"/>
        <v>0</v>
      </c>
      <c r="AF130" s="38">
        <f t="shared" si="22"/>
        <v>0</v>
      </c>
      <c r="AG130" s="81">
        <f t="shared" si="22"/>
        <v>0</v>
      </c>
    </row>
    <row r="131" spans="1:34" ht="15.75" thickBot="1">
      <c r="A131" s="155" t="s">
        <v>35</v>
      </c>
      <c r="B131" s="156"/>
      <c r="C131" s="63" t="e">
        <f>C129+C130</f>
        <v>#REF!</v>
      </c>
      <c r="D131" s="63">
        <f>D129+D130</f>
        <v>0</v>
      </c>
      <c r="E131" s="63">
        <f t="shared" ref="E131:AG131" si="24">E129+E130</f>
        <v>0</v>
      </c>
      <c r="F131" s="63">
        <f t="shared" si="24"/>
        <v>0</v>
      </c>
      <c r="G131" s="63">
        <f t="shared" si="24"/>
        <v>0</v>
      </c>
      <c r="H131" s="63">
        <f t="shared" si="24"/>
        <v>0</v>
      </c>
      <c r="I131" s="63">
        <f t="shared" si="24"/>
        <v>0</v>
      </c>
      <c r="J131" s="63">
        <f t="shared" si="24"/>
        <v>0</v>
      </c>
      <c r="K131" s="63">
        <f t="shared" si="24"/>
        <v>0</v>
      </c>
      <c r="L131" s="63">
        <f t="shared" si="24"/>
        <v>0</v>
      </c>
      <c r="M131" s="63">
        <f t="shared" si="24"/>
        <v>0</v>
      </c>
      <c r="N131" s="63">
        <f t="shared" si="24"/>
        <v>0</v>
      </c>
      <c r="O131" s="63">
        <f t="shared" si="24"/>
        <v>0</v>
      </c>
      <c r="P131" s="87">
        <f>P129+P130</f>
        <v>0</v>
      </c>
      <c r="Q131" s="87">
        <f>Q129+Q130</f>
        <v>0</v>
      </c>
      <c r="R131" s="63">
        <f t="shared" si="24"/>
        <v>0</v>
      </c>
      <c r="S131" s="64" t="e">
        <f>S129+S130</f>
        <v>#REF!</v>
      </c>
      <c r="T131" s="63">
        <f t="shared" si="24"/>
        <v>0</v>
      </c>
      <c r="U131" s="63">
        <f t="shared" si="24"/>
        <v>0</v>
      </c>
      <c r="V131" s="63">
        <f t="shared" si="24"/>
        <v>0</v>
      </c>
      <c r="W131" s="63">
        <f t="shared" si="24"/>
        <v>0</v>
      </c>
      <c r="X131" s="63">
        <f t="shared" si="24"/>
        <v>0</v>
      </c>
      <c r="Y131" s="64">
        <f t="shared" si="24"/>
        <v>28648.74</v>
      </c>
      <c r="Z131" s="64">
        <f t="shared" si="24"/>
        <v>28843.200000000001</v>
      </c>
      <c r="AA131" s="64">
        <f t="shared" si="24"/>
        <v>27177.23</v>
      </c>
      <c r="AB131" s="64" t="e">
        <f t="shared" si="24"/>
        <v>#REF!</v>
      </c>
      <c r="AC131" s="63">
        <f t="shared" si="24"/>
        <v>0</v>
      </c>
      <c r="AD131" s="63">
        <f t="shared" si="24"/>
        <v>0</v>
      </c>
      <c r="AE131" s="63">
        <f t="shared" si="24"/>
        <v>0</v>
      </c>
      <c r="AF131" s="63">
        <f t="shared" si="24"/>
        <v>0</v>
      </c>
      <c r="AG131" s="67">
        <f t="shared" si="24"/>
        <v>0</v>
      </c>
    </row>
    <row r="133" spans="1:34" ht="15.75" thickBot="1">
      <c r="A133" t="s">
        <v>38</v>
      </c>
    </row>
    <row r="134" spans="1:34">
      <c r="A134" s="153" t="s">
        <v>19</v>
      </c>
      <c r="B134" s="154"/>
      <c r="C134" s="77" t="e">
        <f>C103+C129</f>
        <v>#REF!</v>
      </c>
      <c r="D134" s="17">
        <f t="shared" ref="D134:AG134" si="25">D103+D129</f>
        <v>0</v>
      </c>
      <c r="E134" s="17" t="e">
        <f t="shared" si="25"/>
        <v>#REF!</v>
      </c>
      <c r="F134" s="17">
        <f t="shared" si="25"/>
        <v>0</v>
      </c>
      <c r="G134" s="17">
        <f t="shared" si="25"/>
        <v>0</v>
      </c>
      <c r="H134" s="17">
        <f t="shared" si="25"/>
        <v>0</v>
      </c>
      <c r="I134" s="17">
        <f t="shared" si="25"/>
        <v>0</v>
      </c>
      <c r="J134" s="17">
        <f t="shared" si="25"/>
        <v>0</v>
      </c>
      <c r="K134" s="17">
        <f t="shared" si="25"/>
        <v>0</v>
      </c>
      <c r="L134" s="17">
        <f t="shared" si="25"/>
        <v>0</v>
      </c>
      <c r="M134" s="17">
        <f t="shared" si="25"/>
        <v>0</v>
      </c>
      <c r="N134" s="17">
        <f t="shared" si="25"/>
        <v>0</v>
      </c>
      <c r="O134" s="25" t="e">
        <f>O103+O129</f>
        <v>#REF!</v>
      </c>
      <c r="P134" s="37">
        <f t="shared" si="25"/>
        <v>0</v>
      </c>
      <c r="Q134" s="37">
        <f t="shared" si="25"/>
        <v>0</v>
      </c>
      <c r="R134" s="37">
        <f t="shared" si="25"/>
        <v>0</v>
      </c>
      <c r="S134" s="25" t="e">
        <f t="shared" si="25"/>
        <v>#REF!</v>
      </c>
      <c r="T134" s="17" t="e">
        <f t="shared" si="25"/>
        <v>#REF!</v>
      </c>
      <c r="U134" s="17">
        <f t="shared" si="25"/>
        <v>0</v>
      </c>
      <c r="V134" s="17">
        <f t="shared" si="25"/>
        <v>0</v>
      </c>
      <c r="W134" s="17">
        <f t="shared" si="25"/>
        <v>0</v>
      </c>
      <c r="X134" s="17" t="e">
        <f t="shared" si="25"/>
        <v>#REF!</v>
      </c>
      <c r="Y134" s="25" t="e">
        <f t="shared" si="25"/>
        <v>#REF!</v>
      </c>
      <c r="Z134" s="25" t="e">
        <f t="shared" si="25"/>
        <v>#REF!</v>
      </c>
      <c r="AA134" s="25" t="e">
        <f t="shared" si="25"/>
        <v>#REF!</v>
      </c>
      <c r="AB134" s="25" t="e">
        <f t="shared" si="25"/>
        <v>#REF!</v>
      </c>
      <c r="AC134" s="25" t="e">
        <f t="shared" si="25"/>
        <v>#REF!</v>
      </c>
      <c r="AD134" s="25" t="e">
        <f t="shared" si="25"/>
        <v>#REF!</v>
      </c>
      <c r="AE134" s="17">
        <f t="shared" si="25"/>
        <v>0</v>
      </c>
      <c r="AF134" s="17">
        <f t="shared" si="25"/>
        <v>0</v>
      </c>
      <c r="AG134" s="33">
        <f t="shared" si="25"/>
        <v>0</v>
      </c>
    </row>
    <row r="135" spans="1:34" ht="15.75" thickBot="1">
      <c r="A135" s="155" t="s">
        <v>20</v>
      </c>
      <c r="B135" s="156"/>
      <c r="C135" s="78" t="e">
        <f>C104+C130</f>
        <v>#REF!</v>
      </c>
      <c r="D135" s="18">
        <f t="shared" ref="D135:AG135" si="26">D104+D130</f>
        <v>0</v>
      </c>
      <c r="E135" s="18" t="e">
        <f t="shared" si="26"/>
        <v>#REF!</v>
      </c>
      <c r="F135" s="18">
        <f t="shared" si="26"/>
        <v>0</v>
      </c>
      <c r="G135" s="18">
        <f t="shared" si="26"/>
        <v>0</v>
      </c>
      <c r="H135" s="18">
        <f t="shared" si="26"/>
        <v>0</v>
      </c>
      <c r="I135" s="18">
        <f t="shared" si="26"/>
        <v>0</v>
      </c>
      <c r="J135" s="18">
        <f t="shared" si="26"/>
        <v>0</v>
      </c>
      <c r="K135" s="18">
        <f t="shared" si="26"/>
        <v>0</v>
      </c>
      <c r="L135" s="18">
        <f t="shared" si="26"/>
        <v>0</v>
      </c>
      <c r="M135" s="18">
        <f t="shared" si="26"/>
        <v>0</v>
      </c>
      <c r="N135" s="18">
        <f t="shared" si="26"/>
        <v>0</v>
      </c>
      <c r="O135" s="27" t="e">
        <f t="shared" si="26"/>
        <v>#REF!</v>
      </c>
      <c r="P135" s="38">
        <f t="shared" si="26"/>
        <v>0</v>
      </c>
      <c r="Q135" s="38">
        <f t="shared" si="26"/>
        <v>0</v>
      </c>
      <c r="R135" s="38">
        <f t="shared" si="26"/>
        <v>0</v>
      </c>
      <c r="S135" s="27" t="e">
        <f t="shared" si="26"/>
        <v>#REF!</v>
      </c>
      <c r="T135" s="18" t="e">
        <f t="shared" si="26"/>
        <v>#REF!</v>
      </c>
      <c r="U135" s="18">
        <f t="shared" si="26"/>
        <v>0</v>
      </c>
      <c r="V135" s="18">
        <f t="shared" si="26"/>
        <v>0</v>
      </c>
      <c r="W135" s="18">
        <f t="shared" si="26"/>
        <v>0</v>
      </c>
      <c r="X135" s="18" t="e">
        <f t="shared" si="26"/>
        <v>#REF!</v>
      </c>
      <c r="Y135" s="27" t="e">
        <f t="shared" si="26"/>
        <v>#REF!</v>
      </c>
      <c r="Z135" s="27" t="e">
        <f t="shared" si="26"/>
        <v>#REF!</v>
      </c>
      <c r="AA135" s="27" t="e">
        <f t="shared" si="26"/>
        <v>#REF!</v>
      </c>
      <c r="AB135" s="27" t="e">
        <f t="shared" si="26"/>
        <v>#REF!</v>
      </c>
      <c r="AC135" s="27" t="e">
        <f t="shared" si="26"/>
        <v>#REF!</v>
      </c>
      <c r="AD135" s="27" t="e">
        <f t="shared" si="26"/>
        <v>#REF!</v>
      </c>
      <c r="AE135" s="18">
        <f t="shared" si="26"/>
        <v>0</v>
      </c>
      <c r="AF135" s="18">
        <f t="shared" si="26"/>
        <v>0</v>
      </c>
      <c r="AG135" s="34">
        <f t="shared" si="26"/>
        <v>0</v>
      </c>
    </row>
    <row r="136" spans="1:34" ht="15.75" thickBot="1">
      <c r="A136" s="155" t="s">
        <v>35</v>
      </c>
      <c r="B136" s="156"/>
      <c r="C136" s="79" t="e">
        <f>C134+C135</f>
        <v>#REF!</v>
      </c>
      <c r="D136" s="63">
        <f t="shared" ref="D136:AG136" si="27">D134+D135</f>
        <v>0</v>
      </c>
      <c r="E136" s="63" t="e">
        <f t="shared" si="27"/>
        <v>#REF!</v>
      </c>
      <c r="F136" s="63">
        <f t="shared" si="27"/>
        <v>0</v>
      </c>
      <c r="G136" s="63">
        <f t="shared" si="27"/>
        <v>0</v>
      </c>
      <c r="H136" s="63">
        <f t="shared" si="27"/>
        <v>0</v>
      </c>
      <c r="I136" s="63">
        <f t="shared" si="27"/>
        <v>0</v>
      </c>
      <c r="J136" s="63">
        <f t="shared" si="27"/>
        <v>0</v>
      </c>
      <c r="K136" s="63">
        <f t="shared" si="27"/>
        <v>0</v>
      </c>
      <c r="L136" s="63">
        <f t="shared" si="27"/>
        <v>0</v>
      </c>
      <c r="M136" s="63">
        <f t="shared" si="27"/>
        <v>0</v>
      </c>
      <c r="N136" s="63">
        <f t="shared" si="27"/>
        <v>0</v>
      </c>
      <c r="O136" s="64" t="e">
        <f t="shared" si="27"/>
        <v>#REF!</v>
      </c>
      <c r="P136" s="87">
        <f t="shared" si="27"/>
        <v>0</v>
      </c>
      <c r="Q136" s="87">
        <f t="shared" si="27"/>
        <v>0</v>
      </c>
      <c r="R136" s="87">
        <f t="shared" si="27"/>
        <v>0</v>
      </c>
      <c r="S136" s="64" t="e">
        <f t="shared" si="27"/>
        <v>#REF!</v>
      </c>
      <c r="T136" s="63" t="e">
        <f t="shared" si="27"/>
        <v>#REF!</v>
      </c>
      <c r="U136" s="63">
        <f t="shared" si="27"/>
        <v>0</v>
      </c>
      <c r="V136" s="63">
        <f t="shared" si="27"/>
        <v>0</v>
      </c>
      <c r="W136" s="63">
        <f t="shared" si="27"/>
        <v>0</v>
      </c>
      <c r="X136" s="63" t="e">
        <f t="shared" si="27"/>
        <v>#REF!</v>
      </c>
      <c r="Y136" s="64" t="e">
        <f t="shared" si="27"/>
        <v>#REF!</v>
      </c>
      <c r="Z136" s="64" t="e">
        <f t="shared" si="27"/>
        <v>#REF!</v>
      </c>
      <c r="AA136" s="64" t="e">
        <f t="shared" si="27"/>
        <v>#REF!</v>
      </c>
      <c r="AB136" s="64" t="e">
        <f t="shared" si="27"/>
        <v>#REF!</v>
      </c>
      <c r="AC136" s="64" t="e">
        <f t="shared" si="27"/>
        <v>#REF!</v>
      </c>
      <c r="AD136" s="64" t="e">
        <f t="shared" si="27"/>
        <v>#REF!</v>
      </c>
      <c r="AE136" s="63">
        <f t="shared" si="27"/>
        <v>0</v>
      </c>
      <c r="AF136" s="63">
        <f t="shared" si="27"/>
        <v>0</v>
      </c>
      <c r="AG136" s="67">
        <f t="shared" si="27"/>
        <v>0</v>
      </c>
    </row>
    <row r="139" spans="1:34">
      <c r="B139" t="s">
        <v>40</v>
      </c>
      <c r="C139" t="s">
        <v>28</v>
      </c>
      <c r="D139" s="161" t="s">
        <v>29</v>
      </c>
      <c r="E139" s="161"/>
      <c r="G139" t="s">
        <v>43</v>
      </c>
    </row>
    <row r="140" spans="1:34">
      <c r="B140" s="68" t="s">
        <v>32</v>
      </c>
      <c r="C140" s="69" t="e">
        <f>E103</f>
        <v>#REF!</v>
      </c>
      <c r="D140" s="177" t="e">
        <f>C140*1.23</f>
        <v>#REF!</v>
      </c>
      <c r="E140" s="177"/>
      <c r="F140" s="176" t="e">
        <f>C140*0.85</f>
        <v>#REF!</v>
      </c>
      <c r="G140" s="176"/>
    </row>
    <row r="141" spans="1:34">
      <c r="B141" s="68" t="s">
        <v>33</v>
      </c>
      <c r="C141" s="69" t="e">
        <f>SUM(F103:U103)</f>
        <v>#REF!</v>
      </c>
      <c r="D141" s="177" t="e">
        <f t="shared" ref="D141:D143" si="28">C141*1.23</f>
        <v>#REF!</v>
      </c>
      <c r="E141" s="177"/>
      <c r="F141" s="176" t="e">
        <f>C141*0.85</f>
        <v>#REF!</v>
      </c>
      <c r="G141" s="176"/>
    </row>
    <row r="142" spans="1:34">
      <c r="B142" s="68" t="s">
        <v>34</v>
      </c>
      <c r="C142" s="69" t="e">
        <f>SUM(V103:AG103)</f>
        <v>#REF!</v>
      </c>
      <c r="D142" s="177" t="e">
        <f t="shared" si="28"/>
        <v>#REF!</v>
      </c>
      <c r="E142" s="177"/>
      <c r="F142" s="176" t="e">
        <f>C142*0.85</f>
        <v>#REF!</v>
      </c>
      <c r="G142" s="176"/>
      <c r="Y142" s="184" t="e">
        <f>Y105+Z105+AA105+AB105+AC105+AD105</f>
        <v>#REF!</v>
      </c>
      <c r="Z142" s="184"/>
    </row>
    <row r="143" spans="1:34">
      <c r="B143" s="68"/>
      <c r="C143" s="90" t="e">
        <f>SUM(C140:C142)</f>
        <v>#REF!</v>
      </c>
      <c r="D143" s="177" t="e">
        <f t="shared" si="28"/>
        <v>#REF!</v>
      </c>
      <c r="E143" s="177"/>
      <c r="F143" s="176" t="e">
        <f>C143*0.85</f>
        <v>#REF!</v>
      </c>
      <c r="G143" s="176"/>
      <c r="Y143" s="184" t="e">
        <f>Y136+Z136+AA136+AB136+AC136+AD136</f>
        <v>#REF!</v>
      </c>
      <c r="Z143" s="184"/>
    </row>
    <row r="144" spans="1:34">
      <c r="C144" s="7"/>
    </row>
    <row r="145" spans="1:8">
      <c r="B145" t="s">
        <v>39</v>
      </c>
      <c r="C145" s="7" t="s">
        <v>28</v>
      </c>
      <c r="D145" s="161" t="s">
        <v>29</v>
      </c>
      <c r="E145" s="161"/>
    </row>
    <row r="146" spans="1:8">
      <c r="B146" s="68" t="s">
        <v>32</v>
      </c>
      <c r="C146" s="69">
        <f>E129</f>
        <v>0</v>
      </c>
      <c r="D146" s="177">
        <f>C146*1.23</f>
        <v>0</v>
      </c>
      <c r="E146" s="177"/>
    </row>
    <row r="147" spans="1:8">
      <c r="B147" s="68" t="s">
        <v>33</v>
      </c>
      <c r="C147" s="69" t="e">
        <f>SUM(F129:U129)</f>
        <v>#REF!</v>
      </c>
      <c r="D147" s="177" t="e">
        <f t="shared" ref="D147:D149" si="29">C147*1.23</f>
        <v>#REF!</v>
      </c>
      <c r="E147" s="177"/>
    </row>
    <row r="148" spans="1:8">
      <c r="B148" s="68" t="s">
        <v>34</v>
      </c>
      <c r="C148" s="69" t="e">
        <f>SUM(V129:AG129)</f>
        <v>#REF!</v>
      </c>
      <c r="D148" s="177" t="e">
        <f>C148*1.23</f>
        <v>#REF!</v>
      </c>
      <c r="E148" s="177"/>
      <c r="H148" s="69"/>
    </row>
    <row r="149" spans="1:8">
      <c r="B149" s="68"/>
      <c r="C149" s="86" t="e">
        <f>SUM(C146:C148)</f>
        <v>#REF!</v>
      </c>
      <c r="D149" s="177" t="e">
        <f t="shared" si="29"/>
        <v>#REF!</v>
      </c>
      <c r="E149" s="177"/>
    </row>
    <row r="151" spans="1:8">
      <c r="A151" s="30"/>
      <c r="B151" s="30" t="s">
        <v>42</v>
      </c>
      <c r="C151" s="30" t="s">
        <v>28</v>
      </c>
      <c r="E151" t="s">
        <v>29</v>
      </c>
    </row>
    <row r="152" spans="1:8">
      <c r="A152" s="30"/>
      <c r="B152" s="68" t="s">
        <v>32</v>
      </c>
      <c r="C152" s="69" t="e">
        <f>C140+C146</f>
        <v>#REF!</v>
      </c>
      <c r="D152" s="178" t="e">
        <f>C152*1.23</f>
        <v>#REF!</v>
      </c>
      <c r="E152" s="179"/>
      <c r="G152" s="7"/>
    </row>
    <row r="153" spans="1:8">
      <c r="A153" s="30"/>
      <c r="B153" s="68" t="s">
        <v>33</v>
      </c>
      <c r="C153" s="69" t="e">
        <f>C141+C147</f>
        <v>#REF!</v>
      </c>
      <c r="D153" s="177" t="e">
        <f t="shared" ref="D153" si="30">C153*1.23</f>
        <v>#REF!</v>
      </c>
      <c r="E153" s="177"/>
      <c r="G153" s="7"/>
    </row>
    <row r="154" spans="1:8">
      <c r="A154" s="30"/>
      <c r="B154" s="68" t="s">
        <v>34</v>
      </c>
      <c r="C154" s="69" t="e">
        <f>C142+C148</f>
        <v>#REF!</v>
      </c>
      <c r="D154" s="177" t="e">
        <f>C154*1.23</f>
        <v>#REF!</v>
      </c>
      <c r="E154" s="177"/>
      <c r="G154" s="7"/>
    </row>
    <row r="155" spans="1:8">
      <c r="A155" s="30"/>
      <c r="B155" s="68"/>
      <c r="C155" s="69" t="e">
        <f>SUM(C152:C154)</f>
        <v>#REF!</v>
      </c>
      <c r="D155" s="177" t="e">
        <f>C155*1.23</f>
        <v>#REF!</v>
      </c>
      <c r="E155" s="177"/>
      <c r="G155" s="7"/>
    </row>
    <row r="157" spans="1:8">
      <c r="D157" s="184"/>
      <c r="E157" s="161"/>
    </row>
    <row r="158" spans="1:8">
      <c r="C158" s="7"/>
    </row>
    <row r="160" spans="1:8">
      <c r="C160" s="7"/>
      <c r="E160" s="7"/>
    </row>
    <row r="165" spans="3:3">
      <c r="C165" s="7"/>
    </row>
  </sheetData>
  <mergeCells count="112">
    <mergeCell ref="D157:E157"/>
    <mergeCell ref="Y142:Z142"/>
    <mergeCell ref="Y143:Z143"/>
    <mergeCell ref="AE3:AG3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99:A100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123:A124"/>
    <mergeCell ref="D109:F109"/>
    <mergeCell ref="G109:I109"/>
    <mergeCell ref="J109:L109"/>
    <mergeCell ref="A111:A112"/>
    <mergeCell ref="A113:A114"/>
    <mergeCell ref="A115:A116"/>
    <mergeCell ref="A119:A120"/>
    <mergeCell ref="A101:A102"/>
    <mergeCell ref="A103:B103"/>
    <mergeCell ref="A104:B104"/>
    <mergeCell ref="A105:B105"/>
    <mergeCell ref="A109:A110"/>
    <mergeCell ref="B109:B110"/>
    <mergeCell ref="V109:X109"/>
    <mergeCell ref="A117:A118"/>
    <mergeCell ref="Y109:AA109"/>
    <mergeCell ref="AB109:AD109"/>
    <mergeCell ref="AE109:AG109"/>
    <mergeCell ref="M109:O109"/>
    <mergeCell ref="P109:R109"/>
    <mergeCell ref="S109:U109"/>
    <mergeCell ref="A121:A122"/>
    <mergeCell ref="D152:E152"/>
    <mergeCell ref="D153:E153"/>
    <mergeCell ref="D154:E154"/>
    <mergeCell ref="D155:E155"/>
    <mergeCell ref="A125:A126"/>
    <mergeCell ref="A129:B129"/>
    <mergeCell ref="A130:B130"/>
    <mergeCell ref="A131:B131"/>
    <mergeCell ref="A134:B134"/>
    <mergeCell ref="A135:B135"/>
    <mergeCell ref="A136:B136"/>
    <mergeCell ref="A127:A128"/>
    <mergeCell ref="D140:E140"/>
    <mergeCell ref="D141:E141"/>
    <mergeCell ref="D142:E142"/>
    <mergeCell ref="D143:E143"/>
    <mergeCell ref="F141:G141"/>
    <mergeCell ref="F142:G142"/>
    <mergeCell ref="F143:G143"/>
    <mergeCell ref="F140:G140"/>
    <mergeCell ref="D139:E139"/>
    <mergeCell ref="D146:E146"/>
    <mergeCell ref="D147:E147"/>
    <mergeCell ref="D148:E148"/>
    <mergeCell ref="D149:E149"/>
    <mergeCell ref="D145:E14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7"/>
  <sheetViews>
    <sheetView topLeftCell="A25" zoomScale="60" zoomScaleNormal="60" workbookViewId="0">
      <selection activeCell="AD35" sqref="AD35"/>
    </sheetView>
  </sheetViews>
  <sheetFormatPr defaultRowHeight="15"/>
  <cols>
    <col min="2" max="2" width="17.42578125" customWidth="1"/>
    <col min="3" max="3" width="15.7109375" customWidth="1"/>
    <col min="4" max="4" width="7.42578125" customWidth="1"/>
    <col min="5" max="5" width="11.42578125" customWidth="1"/>
    <col min="6" max="6" width="8.85546875" customWidth="1"/>
    <col min="7" max="11" width="9.140625" customWidth="1"/>
    <col min="12" max="12" width="9.28515625" customWidth="1"/>
    <col min="13" max="14" width="10.5703125" customWidth="1"/>
    <col min="15" max="15" width="13.140625" customWidth="1"/>
    <col min="16" max="16" width="14.85546875" customWidth="1"/>
    <col min="17" max="17" width="13.7109375" customWidth="1"/>
    <col min="18" max="18" width="13.85546875" customWidth="1"/>
    <col min="19" max="19" width="13.7109375" customWidth="1"/>
    <col min="20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1.7109375" customWidth="1"/>
    <col min="27" max="28" width="12.28515625" customWidth="1"/>
    <col min="29" max="29" width="13.7109375" customWidth="1"/>
    <col min="30" max="30" width="12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>
      <c r="A1" t="s">
        <v>30</v>
      </c>
    </row>
    <row r="2" spans="1:35" ht="15.75" thickBot="1"/>
    <row r="3" spans="1:35" ht="26.25" customHeight="1">
      <c r="A3" s="158" t="s">
        <v>0</v>
      </c>
      <c r="B3" s="170" t="s">
        <v>1</v>
      </c>
      <c r="C3" s="13" t="s">
        <v>2</v>
      </c>
      <c r="D3" s="157" t="s">
        <v>3</v>
      </c>
      <c r="E3" s="157"/>
      <c r="F3" s="157"/>
      <c r="G3" s="157" t="s">
        <v>4</v>
      </c>
      <c r="H3" s="157"/>
      <c r="I3" s="157"/>
      <c r="J3" s="157" t="s">
        <v>21</v>
      </c>
      <c r="K3" s="157"/>
      <c r="L3" s="157"/>
      <c r="M3" s="157" t="s">
        <v>22</v>
      </c>
      <c r="N3" s="157"/>
      <c r="O3" s="157"/>
      <c r="P3" s="157" t="s">
        <v>24</v>
      </c>
      <c r="Q3" s="157"/>
      <c r="R3" s="157"/>
      <c r="S3" s="157" t="s">
        <v>25</v>
      </c>
      <c r="T3" s="157"/>
      <c r="U3" s="157"/>
      <c r="V3" s="157" t="s">
        <v>26</v>
      </c>
      <c r="W3" s="157"/>
      <c r="X3" s="157"/>
      <c r="Y3" s="157" t="s">
        <v>23</v>
      </c>
      <c r="Z3" s="157"/>
      <c r="AA3" s="157"/>
      <c r="AB3" s="157" t="s">
        <v>27</v>
      </c>
      <c r="AC3" s="157"/>
      <c r="AD3" s="157"/>
      <c r="AE3" s="157" t="s">
        <v>25</v>
      </c>
      <c r="AF3" s="157"/>
      <c r="AG3" s="163"/>
    </row>
    <row r="4" spans="1:35" ht="15.75" thickBot="1">
      <c r="A4" s="160"/>
      <c r="B4" s="172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10</v>
      </c>
      <c r="AA4" s="19" t="s">
        <v>11</v>
      </c>
      <c r="AB4" s="19" t="s">
        <v>12</v>
      </c>
      <c r="AC4" s="19" t="s">
        <v>13</v>
      </c>
      <c r="AD4" s="19" t="s">
        <v>14</v>
      </c>
      <c r="AE4" s="19" t="s">
        <v>15</v>
      </c>
      <c r="AF4" s="19" t="s">
        <v>16</v>
      </c>
      <c r="AG4" s="20" t="s">
        <v>17</v>
      </c>
    </row>
    <row r="5" spans="1:35" ht="26.25" customHeight="1">
      <c r="A5" s="168" t="e">
        <f>#REF!</f>
        <v>#REF!</v>
      </c>
      <c r="B5" s="59" t="e">
        <f>#REF!</f>
        <v>#REF!</v>
      </c>
      <c r="C5" s="40" t="e">
        <f>#REF!</f>
        <v>#REF!</v>
      </c>
      <c r="D5" s="37"/>
      <c r="E5" s="25" t="e">
        <f>C5*0.5</f>
        <v>#REF!</v>
      </c>
      <c r="F5" s="17"/>
      <c r="G5" s="17"/>
      <c r="H5" s="17"/>
      <c r="I5" s="17"/>
      <c r="J5" s="17"/>
      <c r="K5" s="17"/>
      <c r="L5" s="17"/>
      <c r="M5" s="17"/>
      <c r="N5" s="17"/>
      <c r="O5" s="25" t="e">
        <f>C5-E5</f>
        <v>#REF!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3"/>
      <c r="AH5" s="39"/>
    </row>
    <row r="6" spans="1:35" ht="15.75" thickBot="1">
      <c r="A6" s="169"/>
      <c r="B6" s="60" t="s">
        <v>18</v>
      </c>
      <c r="C6" s="42" t="e">
        <f>#REF!</f>
        <v>#REF!</v>
      </c>
      <c r="D6" s="38"/>
      <c r="E6" s="27" t="e">
        <f>C6*0.5</f>
        <v>#REF!</v>
      </c>
      <c r="F6" s="18"/>
      <c r="G6" s="18"/>
      <c r="H6" s="18"/>
      <c r="I6" s="18"/>
      <c r="J6" s="18"/>
      <c r="K6" s="18"/>
      <c r="L6" s="18"/>
      <c r="M6" s="18"/>
      <c r="N6" s="18"/>
      <c r="O6" s="27" t="e">
        <f>C6-E6</f>
        <v>#REF!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4"/>
      <c r="AH6" s="39"/>
    </row>
    <row r="7" spans="1:35" ht="21.75" customHeight="1">
      <c r="A7" s="167" t="e">
        <f>#REF!</f>
        <v>#REF!</v>
      </c>
      <c r="B7" s="8" t="e">
        <f>#REF!</f>
        <v>#REF!</v>
      </c>
      <c r="C7" s="56" t="e">
        <f>#REF!</f>
        <v>#REF!</v>
      </c>
      <c r="D7" s="16">
        <f>D9+D11+D13+D15+D17+D19+D21+D23+D25+D27+D29</f>
        <v>0</v>
      </c>
      <c r="E7" s="16">
        <f t="shared" ref="E7:AG7" si="0">E9+E11+E13+E15+E17+E19+E21+E23+E25+E27+E29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28" t="e">
        <f t="shared" si="0"/>
        <v>#REF!</v>
      </c>
      <c r="P7" s="28" t="e">
        <f t="shared" si="0"/>
        <v>#REF!</v>
      </c>
      <c r="Q7" s="28" t="e">
        <f t="shared" si="0"/>
        <v>#REF!</v>
      </c>
      <c r="R7" s="28" t="e">
        <f t="shared" si="0"/>
        <v>#REF!</v>
      </c>
      <c r="S7" s="28" t="e">
        <f t="shared" si="0"/>
        <v>#REF!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28" t="e">
        <f t="shared" si="0"/>
        <v>#REF!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>
        <f t="shared" si="0"/>
        <v>0</v>
      </c>
      <c r="AG7" s="16">
        <f t="shared" si="0"/>
        <v>0</v>
      </c>
      <c r="AH7" s="39"/>
    </row>
    <row r="8" spans="1:35" ht="15.75" thickBot="1">
      <c r="A8" s="169"/>
      <c r="B8" s="57" t="s">
        <v>18</v>
      </c>
      <c r="C8" s="58" t="e">
        <f>#REF!</f>
        <v>#REF!</v>
      </c>
      <c r="D8" s="16">
        <f>D10+D12+D14+D16+D18+D20+D22+D24+D26+D28+D30</f>
        <v>0</v>
      </c>
      <c r="E8" s="16">
        <f t="shared" ref="E8:AG8" si="1">E10+E12+E14+E16+E18+E20+E22+E24+E26+E28+E30</f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28" t="e">
        <f t="shared" si="1"/>
        <v>#REF!</v>
      </c>
      <c r="P8" s="28" t="e">
        <f t="shared" si="1"/>
        <v>#REF!</v>
      </c>
      <c r="Q8" s="28" t="e">
        <f t="shared" si="1"/>
        <v>#REF!</v>
      </c>
      <c r="R8" s="28" t="e">
        <f t="shared" si="1"/>
        <v>#REF!</v>
      </c>
      <c r="S8" s="28" t="e">
        <f t="shared" si="1"/>
        <v>#REF!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28" t="e">
        <f t="shared" si="1"/>
        <v>#REF!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39"/>
    </row>
    <row r="9" spans="1:35" ht="29.25" customHeight="1">
      <c r="A9" s="158" t="e">
        <f>#REF!</f>
        <v>#REF!</v>
      </c>
      <c r="B9" s="3" t="e">
        <f>#REF!</f>
        <v>#REF!</v>
      </c>
      <c r="C9" s="17" t="e">
        <f>#REF!</f>
        <v>#REF!</v>
      </c>
      <c r="D9" s="17"/>
      <c r="E9" s="17"/>
      <c r="F9" s="17"/>
      <c r="G9" s="17"/>
      <c r="H9" s="17"/>
      <c r="I9" s="17"/>
      <c r="J9" s="17"/>
      <c r="K9" s="17"/>
      <c r="L9" s="17"/>
      <c r="M9" s="31"/>
      <c r="N9" s="31"/>
      <c r="O9" s="17"/>
      <c r="P9" s="25" t="e">
        <f>C9</f>
        <v>#REF!</v>
      </c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5"/>
      <c r="AH9" s="39"/>
    </row>
    <row r="10" spans="1:35" ht="15.75" thickBot="1">
      <c r="A10" s="160"/>
      <c r="B10" s="4" t="s">
        <v>18</v>
      </c>
      <c r="C10" s="18" t="e">
        <f>#REF!</f>
        <v>#REF!</v>
      </c>
      <c r="D10" s="18"/>
      <c r="E10" s="18"/>
      <c r="F10" s="18"/>
      <c r="G10" s="18"/>
      <c r="H10" s="18"/>
      <c r="I10" s="18"/>
      <c r="J10" s="18"/>
      <c r="K10" s="18"/>
      <c r="L10" s="18"/>
      <c r="M10" s="32"/>
      <c r="N10" s="32"/>
      <c r="O10" s="18"/>
      <c r="P10" s="27" t="e">
        <f>C10</f>
        <v>#REF!</v>
      </c>
      <c r="Q10" s="1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6"/>
      <c r="AH10" s="39"/>
    </row>
    <row r="11" spans="1:35" ht="26.25" customHeight="1">
      <c r="A11" s="158" t="e">
        <f>#REF!</f>
        <v>#REF!</v>
      </c>
      <c r="B11" s="5" t="e">
        <f>#REF!</f>
        <v>#REF!</v>
      </c>
      <c r="C11" s="16" t="e">
        <f>#REF!</f>
        <v>#REF!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31"/>
      <c r="P11" s="16"/>
      <c r="Q11" s="28" t="e">
        <f>C11</f>
        <v>#REF!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3"/>
      <c r="AH11" s="39"/>
    </row>
    <row r="12" spans="1:35" ht="15.75" thickBot="1">
      <c r="A12" s="160"/>
      <c r="B12" s="6" t="s">
        <v>18</v>
      </c>
      <c r="C12" s="26" t="e">
        <f>#REF!</f>
        <v>#REF!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32"/>
      <c r="P12" s="26"/>
      <c r="Q12" s="29" t="e">
        <f>C12</f>
        <v>#REF!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34"/>
      <c r="AH12" s="39"/>
    </row>
    <row r="13" spans="1:35" ht="24" customHeight="1">
      <c r="A13" s="158" t="e">
        <f>#REF!</f>
        <v>#REF!</v>
      </c>
      <c r="B13" s="3" t="e">
        <f>#REF!</f>
        <v>#REF!</v>
      </c>
      <c r="C13" s="37" t="e">
        <f>#REF!</f>
        <v>#REF!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5" t="e">
        <f>C13</f>
        <v>#REF!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35"/>
      <c r="AH13" s="39"/>
    </row>
    <row r="14" spans="1:35" ht="15.75" thickBot="1">
      <c r="A14" s="160"/>
      <c r="B14" s="4" t="s">
        <v>18</v>
      </c>
      <c r="C14" s="38" t="e">
        <f>#REF!</f>
        <v>#REF!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7" t="e">
        <f>C14</f>
        <v>#REF!</v>
      </c>
      <c r="R14" s="26"/>
      <c r="S14" s="1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36"/>
      <c r="AH14" s="39"/>
      <c r="AI14" s="30"/>
    </row>
    <row r="15" spans="1:35" ht="26.25" customHeight="1">
      <c r="A15" s="158" t="e">
        <f>#REF!</f>
        <v>#REF!</v>
      </c>
      <c r="B15" s="5" t="e">
        <f>#REF!</f>
        <v>#REF!</v>
      </c>
      <c r="C15" s="16" t="e">
        <f>#REF!</f>
        <v>#REF!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28" t="e">
        <f>C15</f>
        <v>#REF!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33"/>
      <c r="AH15" s="39"/>
      <c r="AI15" s="30"/>
    </row>
    <row r="16" spans="1:35" ht="15.75" thickBot="1">
      <c r="A16" s="160"/>
      <c r="B16" s="21" t="s">
        <v>18</v>
      </c>
      <c r="C16" s="26" t="e">
        <f>#REF!</f>
        <v>#REF!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8"/>
      <c r="S16" s="27" t="e">
        <f>C16</f>
        <v>#REF!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4"/>
      <c r="AH16" s="39"/>
      <c r="AI16" s="30"/>
    </row>
    <row r="17" spans="1:35" ht="27.75" customHeight="1">
      <c r="A17" s="158" t="e">
        <f>#REF!</f>
        <v>#REF!</v>
      </c>
      <c r="B17" s="22" t="e">
        <f>#REF!</f>
        <v>#REF!</v>
      </c>
      <c r="C17" s="17" t="e">
        <f>#REF!</f>
        <v>#REF!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5" t="e">
        <f>C17</f>
        <v>#REF!</v>
      </c>
      <c r="P17" s="17"/>
      <c r="Q17" s="1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35"/>
      <c r="AH17" s="39"/>
      <c r="AI17" s="30"/>
    </row>
    <row r="18" spans="1:35" ht="15.75" thickBot="1">
      <c r="A18" s="160"/>
      <c r="B18" s="23" t="s">
        <v>18</v>
      </c>
      <c r="C18" s="18" t="e">
        <f>#REF!</f>
        <v>#REF!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7" t="e">
        <f>C18</f>
        <v>#REF!</v>
      </c>
      <c r="P18" s="18"/>
      <c r="Q18" s="18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6"/>
      <c r="AH18" s="39"/>
      <c r="AI18" s="30"/>
    </row>
    <row r="19" spans="1:35" ht="21" customHeight="1">
      <c r="A19" s="158" t="e">
        <f>#REF!</f>
        <v>#REF!</v>
      </c>
      <c r="B19" s="22" t="e">
        <f>#REF!</f>
        <v>#REF!</v>
      </c>
      <c r="C19" s="16" t="e">
        <f>#REF!</f>
        <v>#REF!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5" t="e">
        <f>C19</f>
        <v>#REF!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3"/>
      <c r="AH19" s="39"/>
      <c r="AI19" s="30"/>
    </row>
    <row r="20" spans="1:35" ht="15.75" thickBot="1">
      <c r="A20" s="160"/>
      <c r="B20" s="23" t="s">
        <v>18</v>
      </c>
      <c r="C20" s="26" t="e">
        <f>#REF!</f>
        <v>#REF!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 t="e">
        <f>C20</f>
        <v>#REF!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4"/>
      <c r="AH20" s="39"/>
      <c r="AI20" s="30"/>
    </row>
    <row r="21" spans="1:35" ht="24.75" customHeight="1">
      <c r="A21" s="158" t="e">
        <f>#REF!</f>
        <v>#REF!</v>
      </c>
      <c r="B21" s="22" t="e">
        <f>#REF!</f>
        <v>#REF!</v>
      </c>
      <c r="C21" s="17" t="e">
        <f>#REF!</f>
        <v>#REF!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5" t="e">
        <f>C21</f>
        <v>#REF!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35"/>
      <c r="AH21" s="39"/>
      <c r="AI21" s="30"/>
    </row>
    <row r="22" spans="1:35" ht="15.75" thickBot="1">
      <c r="A22" s="160"/>
      <c r="B22" s="23" t="s">
        <v>18</v>
      </c>
      <c r="C22" s="18" t="e">
        <f>#REF!</f>
        <v>#REF!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7" t="e">
        <f>C22</f>
        <v>#REF!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36"/>
      <c r="AH22" s="39"/>
      <c r="AI22" s="30"/>
    </row>
    <row r="23" spans="1:35">
      <c r="A23" s="158" t="e">
        <f>#REF!</f>
        <v>#REF!</v>
      </c>
      <c r="B23" s="22" t="e">
        <f>#REF!</f>
        <v>#REF!</v>
      </c>
      <c r="C23" s="16" t="e">
        <f>#REF!</f>
        <v>#REF!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5" t="e">
        <f>C23</f>
        <v>#REF!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33"/>
      <c r="AH23" s="39"/>
      <c r="AI23" s="30"/>
    </row>
    <row r="24" spans="1:35" ht="15.75" thickBot="1">
      <c r="A24" s="160"/>
      <c r="B24" s="23" t="s">
        <v>18</v>
      </c>
      <c r="C24" s="26" t="e">
        <f>#REF!</f>
        <v>#REF!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 t="e">
        <f>C24</f>
        <v>#REF!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4"/>
      <c r="AH24" s="39"/>
      <c r="AI24" s="30"/>
    </row>
    <row r="25" spans="1:35" ht="23.25" customHeight="1">
      <c r="A25" s="158" t="e">
        <f>#REF!</f>
        <v>#REF!</v>
      </c>
      <c r="B25" s="22" t="e">
        <f>#REF!</f>
        <v>#REF!</v>
      </c>
      <c r="C25" s="17" t="e">
        <f>#REF!</f>
        <v>#REF!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8" t="e">
        <f>C25</f>
        <v>#REF!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35"/>
      <c r="AH25" s="39"/>
      <c r="AI25" s="30"/>
    </row>
    <row r="26" spans="1:35" ht="15.75" thickBot="1">
      <c r="A26" s="160"/>
      <c r="B26" s="23" t="s">
        <v>18</v>
      </c>
      <c r="C26" s="18" t="e">
        <f>#REF!</f>
        <v>#REF!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9" t="e">
        <f>C26</f>
        <v>#REF!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36"/>
      <c r="AH26" s="39"/>
      <c r="AI26" s="30"/>
    </row>
    <row r="27" spans="1:35" ht="22.5" customHeight="1">
      <c r="A27" s="158" t="e">
        <f>#REF!</f>
        <v>#REF!</v>
      </c>
      <c r="B27" s="22" t="e">
        <f>#REF!</f>
        <v>#REF!</v>
      </c>
      <c r="C27" s="16" t="e">
        <f>#REF!</f>
        <v>#REF!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8" t="e">
        <f>C27</f>
        <v>#REF!</v>
      </c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3"/>
      <c r="AH27" s="39"/>
      <c r="AI27" s="30"/>
    </row>
    <row r="28" spans="1:35" ht="15.75" thickBot="1">
      <c r="A28" s="160"/>
      <c r="B28" s="23" t="s">
        <v>18</v>
      </c>
      <c r="C28" s="26" t="e">
        <f>#REF!</f>
        <v>#REF!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9" t="e">
        <f>C28</f>
        <v>#REF!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36"/>
      <c r="AH28" s="39"/>
      <c r="AI28" s="30"/>
    </row>
    <row r="29" spans="1:35" ht="27.75" customHeight="1">
      <c r="A29" s="158" t="e">
        <f>#REF!</f>
        <v>#REF!</v>
      </c>
      <c r="B29" s="22" t="e">
        <f>#REF!</f>
        <v>#REF!</v>
      </c>
      <c r="C29" s="17" t="e">
        <f>#REF!</f>
        <v>#REF!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5" t="e">
        <f>C29</f>
        <v>#REF!</v>
      </c>
      <c r="AC29" s="17"/>
      <c r="AD29" s="17"/>
      <c r="AE29" s="17"/>
      <c r="AF29" s="17"/>
      <c r="AG29" s="33"/>
      <c r="AH29" s="39"/>
      <c r="AI29" s="30"/>
    </row>
    <row r="30" spans="1:35" ht="15.75" thickBot="1">
      <c r="A30" s="160"/>
      <c r="B30" s="23" t="s">
        <v>18</v>
      </c>
      <c r="C30" s="18" t="e">
        <f>#REF!</f>
        <v>#REF!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7" t="e">
        <f>C30</f>
        <v>#REF!</v>
      </c>
      <c r="AC30" s="18"/>
      <c r="AD30" s="18"/>
      <c r="AE30" s="18"/>
      <c r="AF30" s="18"/>
      <c r="AG30" s="34"/>
      <c r="AH30" s="61"/>
      <c r="AI30" s="30"/>
    </row>
    <row r="31" spans="1:35" ht="21.75" customHeight="1">
      <c r="A31" s="182" t="e">
        <f>#REF!</f>
        <v>#REF!</v>
      </c>
      <c r="B31" s="52" t="e">
        <f>#REF!</f>
        <v>#REF!</v>
      </c>
      <c r="C31" s="53" t="e">
        <f>#REF!</f>
        <v>#REF!</v>
      </c>
      <c r="D31" s="56">
        <f>D33+D91+D93+D95+D97</f>
        <v>0</v>
      </c>
      <c r="E31" s="56">
        <f t="shared" ref="E31:AG31" si="2">E33+E91+E93+E95+E97</f>
        <v>0</v>
      </c>
      <c r="F31" s="56">
        <f t="shared" si="2"/>
        <v>0</v>
      </c>
      <c r="G31" s="56">
        <f t="shared" si="2"/>
        <v>0</v>
      </c>
      <c r="H31" s="56">
        <f t="shared" si="2"/>
        <v>0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0</v>
      </c>
      <c r="M31" s="56">
        <f t="shared" si="2"/>
        <v>0</v>
      </c>
      <c r="N31" s="56">
        <f t="shared" si="2"/>
        <v>0</v>
      </c>
      <c r="O31" s="71" t="e">
        <f t="shared" si="2"/>
        <v>#REF!</v>
      </c>
      <c r="P31" s="71" t="e">
        <f t="shared" si="2"/>
        <v>#REF!</v>
      </c>
      <c r="Q31" s="71" t="e">
        <f t="shared" si="2"/>
        <v>#REF!</v>
      </c>
      <c r="R31" s="71" t="e">
        <f t="shared" si="2"/>
        <v>#REF!</v>
      </c>
      <c r="S31" s="71" t="e">
        <f t="shared" si="2"/>
        <v>#REF!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71" t="e">
        <f t="shared" si="2"/>
        <v>#REF!</v>
      </c>
      <c r="AB31" s="71" t="e">
        <f t="shared" si="2"/>
        <v>#REF!</v>
      </c>
      <c r="AC31" s="71" t="e">
        <f t="shared" si="2"/>
        <v>#REF!</v>
      </c>
      <c r="AD31" s="71" t="e">
        <f t="shared" si="2"/>
        <v>#REF!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61"/>
      <c r="AI31" s="30"/>
    </row>
    <row r="32" spans="1:35" ht="15.75" thickBot="1">
      <c r="A32" s="183"/>
      <c r="B32" s="54" t="s">
        <v>18</v>
      </c>
      <c r="C32" s="55" t="e">
        <f>#REF!</f>
        <v>#REF!</v>
      </c>
      <c r="D32" s="56">
        <f>D34+D92+D94+D96+D98</f>
        <v>0</v>
      </c>
      <c r="E32" s="56">
        <f t="shared" ref="E32:AG32" si="3">E34+E92+E94+E96+E98</f>
        <v>0</v>
      </c>
      <c r="F32" s="56">
        <f t="shared" si="3"/>
        <v>0</v>
      </c>
      <c r="G32" s="56">
        <f t="shared" si="3"/>
        <v>0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56">
        <f t="shared" si="3"/>
        <v>0</v>
      </c>
      <c r="L32" s="56">
        <f t="shared" si="3"/>
        <v>0</v>
      </c>
      <c r="M32" s="56">
        <f t="shared" si="3"/>
        <v>0</v>
      </c>
      <c r="N32" s="56">
        <f t="shared" si="3"/>
        <v>0</v>
      </c>
      <c r="O32" s="71" t="e">
        <f t="shared" si="3"/>
        <v>#REF!</v>
      </c>
      <c r="P32" s="71" t="e">
        <f t="shared" si="3"/>
        <v>#REF!</v>
      </c>
      <c r="Q32" s="71" t="e">
        <f t="shared" si="3"/>
        <v>#REF!</v>
      </c>
      <c r="R32" s="71" t="e">
        <f t="shared" si="3"/>
        <v>#REF!</v>
      </c>
      <c r="S32" s="71" t="e">
        <f t="shared" si="3"/>
        <v>#REF!</v>
      </c>
      <c r="T32" s="56">
        <f t="shared" si="3"/>
        <v>0</v>
      </c>
      <c r="U32" s="56">
        <f t="shared" si="3"/>
        <v>0</v>
      </c>
      <c r="V32" s="56">
        <f t="shared" si="3"/>
        <v>0</v>
      </c>
      <c r="W32" s="56">
        <f t="shared" si="3"/>
        <v>0</v>
      </c>
      <c r="X32" s="56">
        <f t="shared" si="3"/>
        <v>0</v>
      </c>
      <c r="Y32" s="56">
        <f t="shared" si="3"/>
        <v>0</v>
      </c>
      <c r="Z32" s="56">
        <f t="shared" si="3"/>
        <v>0</v>
      </c>
      <c r="AA32" s="71" t="e">
        <f t="shared" si="3"/>
        <v>#REF!</v>
      </c>
      <c r="AB32" s="71" t="e">
        <f t="shared" si="3"/>
        <v>#REF!</v>
      </c>
      <c r="AC32" s="71" t="e">
        <f t="shared" si="3"/>
        <v>#REF!</v>
      </c>
      <c r="AD32" s="71" t="e">
        <f t="shared" si="3"/>
        <v>#REF!</v>
      </c>
      <c r="AE32" s="56">
        <f t="shared" si="3"/>
        <v>0</v>
      </c>
      <c r="AF32" s="56">
        <f t="shared" si="3"/>
        <v>0</v>
      </c>
      <c r="AG32" s="56">
        <f t="shared" si="3"/>
        <v>0</v>
      </c>
      <c r="AH32" s="61"/>
      <c r="AI32" s="30"/>
    </row>
    <row r="33" spans="1:35" ht="35.25" customHeight="1" thickBot="1">
      <c r="A33" s="158" t="e">
        <f>#REF!</f>
        <v>#REF!</v>
      </c>
      <c r="B33" s="22" t="e">
        <f>#REF!</f>
        <v>#REF!</v>
      </c>
      <c r="C33" s="37" t="e">
        <f>#REF!</f>
        <v>#REF!</v>
      </c>
      <c r="D33" s="17">
        <f>D35+D37+D39+D41+D51+D73+D75+D77+D79+D81+D83+D85+D87+D89</f>
        <v>0</v>
      </c>
      <c r="E33" s="17">
        <f t="shared" ref="E33:AG33" si="4">E35+E37+E39+E41+E51+E73+E75+E77+E79+E81+E83+E85+E87+E89</f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25" t="e">
        <f t="shared" si="4"/>
        <v>#REF!</v>
      </c>
      <c r="P33" s="25" t="e">
        <f t="shared" si="4"/>
        <v>#REF!</v>
      </c>
      <c r="Q33" s="25" t="e">
        <f t="shared" si="4"/>
        <v>#REF!</v>
      </c>
      <c r="R33" s="25" t="e">
        <f t="shared" si="4"/>
        <v>#REF!</v>
      </c>
      <c r="S33" s="25" t="e">
        <f t="shared" si="4"/>
        <v>#REF!</v>
      </c>
      <c r="T33" s="17">
        <f t="shared" si="4"/>
        <v>0</v>
      </c>
      <c r="U33" s="17">
        <f t="shared" si="4"/>
        <v>0</v>
      </c>
      <c r="V33" s="17">
        <f t="shared" si="4"/>
        <v>0</v>
      </c>
      <c r="W33" s="17">
        <f t="shared" si="4"/>
        <v>0</v>
      </c>
      <c r="X33" s="17">
        <f t="shared" si="4"/>
        <v>0</v>
      </c>
      <c r="Y33" s="17">
        <f t="shared" si="4"/>
        <v>0</v>
      </c>
      <c r="Z33" s="17">
        <f t="shared" si="4"/>
        <v>0</v>
      </c>
      <c r="AA33" s="25" t="e">
        <f t="shared" si="4"/>
        <v>#REF!</v>
      </c>
      <c r="AB33" s="25" t="e">
        <f t="shared" si="4"/>
        <v>#REF!</v>
      </c>
      <c r="AC33" s="25">
        <f t="shared" si="4"/>
        <v>0</v>
      </c>
      <c r="AD33" s="25" t="e">
        <f t="shared" si="4"/>
        <v>#REF!</v>
      </c>
      <c r="AE33" s="17">
        <f t="shared" si="4"/>
        <v>0</v>
      </c>
      <c r="AF33" s="17">
        <f t="shared" si="4"/>
        <v>0</v>
      </c>
      <c r="AG33" s="17">
        <f t="shared" si="4"/>
        <v>0</v>
      </c>
      <c r="AH33" s="61"/>
      <c r="AI33" s="30"/>
    </row>
    <row r="34" spans="1:35" ht="15.75" thickBot="1">
      <c r="A34" s="160"/>
      <c r="B34" s="23" t="s">
        <v>18</v>
      </c>
      <c r="C34" s="38" t="e">
        <f>#REF!</f>
        <v>#REF!</v>
      </c>
      <c r="D34" s="17">
        <f>D36+D38+D40+D42+D52+D74+D76+D78+D80+D82+D84+D86+D88+D90</f>
        <v>0</v>
      </c>
      <c r="E34" s="17">
        <f t="shared" ref="E34:AG34" si="5">E36+E38+E40+E42+E52+E74+E76+E78+E80+E82+E84+E86+E88+E90</f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>
        <f t="shared" si="5"/>
        <v>0</v>
      </c>
      <c r="O34" s="25" t="e">
        <f t="shared" si="5"/>
        <v>#REF!</v>
      </c>
      <c r="P34" s="25" t="e">
        <f t="shared" si="5"/>
        <v>#REF!</v>
      </c>
      <c r="Q34" s="25" t="e">
        <f t="shared" si="5"/>
        <v>#REF!</v>
      </c>
      <c r="R34" s="25" t="e">
        <f t="shared" si="5"/>
        <v>#REF!</v>
      </c>
      <c r="S34" s="25" t="e">
        <f t="shared" si="5"/>
        <v>#REF!</v>
      </c>
      <c r="T34" s="17">
        <f t="shared" si="5"/>
        <v>0</v>
      </c>
      <c r="U34" s="17">
        <f t="shared" si="5"/>
        <v>0</v>
      </c>
      <c r="V34" s="17">
        <f t="shared" si="5"/>
        <v>0</v>
      </c>
      <c r="W34" s="17">
        <f t="shared" si="5"/>
        <v>0</v>
      </c>
      <c r="X34" s="17">
        <f t="shared" si="5"/>
        <v>0</v>
      </c>
      <c r="Y34" s="17">
        <f t="shared" si="5"/>
        <v>0</v>
      </c>
      <c r="Z34" s="17">
        <f t="shared" si="5"/>
        <v>0</v>
      </c>
      <c r="AA34" s="25" t="e">
        <f t="shared" si="5"/>
        <v>#REF!</v>
      </c>
      <c r="AB34" s="25" t="e">
        <f t="shared" si="5"/>
        <v>#REF!</v>
      </c>
      <c r="AC34" s="25">
        <f t="shared" si="5"/>
        <v>0</v>
      </c>
      <c r="AD34" s="25" t="e">
        <f t="shared" si="5"/>
        <v>#REF!</v>
      </c>
      <c r="AE34" s="17">
        <f t="shared" si="5"/>
        <v>0</v>
      </c>
      <c r="AF34" s="17">
        <f t="shared" si="5"/>
        <v>0</v>
      </c>
      <c r="AG34" s="17">
        <f t="shared" si="5"/>
        <v>0</v>
      </c>
      <c r="AH34" s="61"/>
      <c r="AI34" s="30"/>
    </row>
    <row r="35" spans="1:35">
      <c r="A35" s="158" t="e">
        <f>#REF!</f>
        <v>#REF!</v>
      </c>
      <c r="B35" s="22" t="e">
        <f>#REF!</f>
        <v>#REF!</v>
      </c>
      <c r="C35" s="37" t="e">
        <f>#REF!</f>
        <v>#REF!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25" t="e">
        <f>C35</f>
        <v>#REF!</v>
      </c>
      <c r="AB35" s="37"/>
      <c r="AC35" s="37"/>
      <c r="AD35" s="37"/>
      <c r="AE35" s="37"/>
      <c r="AF35" s="37"/>
      <c r="AG35" s="37"/>
      <c r="AH35" s="61"/>
      <c r="AI35" s="30"/>
    </row>
    <row r="36" spans="1:35" ht="15.75" thickBot="1">
      <c r="A36" s="160"/>
      <c r="B36" s="23" t="s">
        <v>18</v>
      </c>
      <c r="C36" s="38" t="e">
        <f>#REF!</f>
        <v>#REF!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27" t="e">
        <f>C36</f>
        <v>#REF!</v>
      </c>
      <c r="AB36" s="38"/>
      <c r="AC36" s="38"/>
      <c r="AD36" s="38"/>
      <c r="AE36" s="38"/>
      <c r="AF36" s="38"/>
      <c r="AG36" s="38"/>
      <c r="AH36" s="61"/>
      <c r="AI36" s="30"/>
    </row>
    <row r="37" spans="1:35">
      <c r="A37" s="158" t="e">
        <f>#REF!</f>
        <v>#REF!</v>
      </c>
      <c r="B37" s="22" t="e">
        <f>#REF!</f>
        <v>#REF!</v>
      </c>
      <c r="C37" s="37" t="e">
        <f>#REF!</f>
        <v>#REF!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5" t="e">
        <f>C37</f>
        <v>#REF!</v>
      </c>
      <c r="AB37" s="37"/>
      <c r="AC37" s="37"/>
      <c r="AD37" s="37"/>
      <c r="AE37" s="37"/>
      <c r="AF37" s="37"/>
      <c r="AG37" s="37"/>
      <c r="AH37" s="61"/>
      <c r="AI37" s="30"/>
    </row>
    <row r="38" spans="1:35" ht="15.75" thickBot="1">
      <c r="A38" s="160"/>
      <c r="B38" s="23" t="s">
        <v>18</v>
      </c>
      <c r="C38" s="38" t="e">
        <f>#REF!</f>
        <v>#REF!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27" t="e">
        <f>C38</f>
        <v>#REF!</v>
      </c>
      <c r="AB38" s="38"/>
      <c r="AC38" s="38"/>
      <c r="AD38" s="38"/>
      <c r="AE38" s="38"/>
      <c r="AF38" s="38"/>
      <c r="AG38" s="38"/>
      <c r="AH38" s="61"/>
      <c r="AI38" s="30"/>
    </row>
    <row r="39" spans="1:35">
      <c r="A39" s="158" t="e">
        <f>#REF!</f>
        <v>#REF!</v>
      </c>
      <c r="B39" s="22" t="e">
        <f>#REF!</f>
        <v>#REF!</v>
      </c>
      <c r="C39" s="37" t="e">
        <f>#REF!</f>
        <v>#REF!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5" t="e">
        <f>C39</f>
        <v>#REF!</v>
      </c>
      <c r="AC39" s="37"/>
      <c r="AD39" s="37"/>
      <c r="AE39" s="37"/>
      <c r="AF39" s="37"/>
      <c r="AG39" s="37"/>
      <c r="AH39" s="61"/>
      <c r="AI39" s="30"/>
    </row>
    <row r="40" spans="1:35" ht="15.75" thickBot="1">
      <c r="A40" s="160"/>
      <c r="B40" s="23" t="s">
        <v>18</v>
      </c>
      <c r="C40" s="38" t="e">
        <f>#REF!</f>
        <v>#REF!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27" t="e">
        <f>C40</f>
        <v>#REF!</v>
      </c>
      <c r="AC40" s="38"/>
      <c r="AD40" s="38"/>
      <c r="AE40" s="38"/>
      <c r="AF40" s="38"/>
      <c r="AG40" s="38"/>
      <c r="AH40" s="61"/>
      <c r="AI40" s="30"/>
    </row>
    <row r="41" spans="1:35">
      <c r="A41" s="167" t="e">
        <f>#REF!</f>
        <v>#REF!</v>
      </c>
      <c r="B41" s="22" t="e">
        <f>#REF!</f>
        <v>#REF!</v>
      </c>
      <c r="C41" s="43" t="e">
        <f>#REF!</f>
        <v>#REF!</v>
      </c>
      <c r="D41" s="43">
        <f>D43+D45+D47+D49</f>
        <v>0</v>
      </c>
      <c r="E41" s="43">
        <f t="shared" ref="E41:AF41" si="6">E43+E45+E47+E49</f>
        <v>0</v>
      </c>
      <c r="F41" s="43">
        <f t="shared" si="6"/>
        <v>0</v>
      </c>
      <c r="G41" s="43">
        <f t="shared" si="6"/>
        <v>0</v>
      </c>
      <c r="H41" s="43">
        <f t="shared" si="6"/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  <c r="M41" s="43">
        <f t="shared" si="6"/>
        <v>0</v>
      </c>
      <c r="N41" s="43">
        <f t="shared" si="6"/>
        <v>0</v>
      </c>
      <c r="O41" s="44" t="e">
        <f t="shared" si="6"/>
        <v>#REF!</v>
      </c>
      <c r="P41" s="44" t="e">
        <f t="shared" si="6"/>
        <v>#REF!</v>
      </c>
      <c r="Q41" s="44" t="e">
        <f t="shared" si="6"/>
        <v>#REF!</v>
      </c>
      <c r="R41" s="43">
        <f t="shared" si="6"/>
        <v>0</v>
      </c>
      <c r="S41" s="43">
        <f t="shared" si="6"/>
        <v>0</v>
      </c>
      <c r="T41" s="43">
        <f t="shared" si="6"/>
        <v>0</v>
      </c>
      <c r="U41" s="43">
        <f t="shared" si="6"/>
        <v>0</v>
      </c>
      <c r="V41" s="43">
        <f t="shared" si="6"/>
        <v>0</v>
      </c>
      <c r="W41" s="43">
        <f t="shared" si="6"/>
        <v>0</v>
      </c>
      <c r="X41" s="43">
        <f t="shared" si="6"/>
        <v>0</v>
      </c>
      <c r="Y41" s="43">
        <f t="shared" si="6"/>
        <v>0</v>
      </c>
      <c r="Z41" s="43">
        <f t="shared" si="6"/>
        <v>0</v>
      </c>
      <c r="AA41" s="43">
        <f t="shared" si="6"/>
        <v>0</v>
      </c>
      <c r="AB41" s="43">
        <f t="shared" si="6"/>
        <v>0</v>
      </c>
      <c r="AC41" s="43">
        <f t="shared" si="6"/>
        <v>0</v>
      </c>
      <c r="AD41" s="43">
        <f t="shared" si="6"/>
        <v>0</v>
      </c>
      <c r="AE41" s="43">
        <f t="shared" si="6"/>
        <v>0</v>
      </c>
      <c r="AF41" s="43">
        <f t="shared" si="6"/>
        <v>0</v>
      </c>
      <c r="AG41" s="43">
        <f t="shared" ref="AG41" si="7">AG43+AG45+AG47+AG49</f>
        <v>0</v>
      </c>
      <c r="AH41" s="61"/>
      <c r="AI41" s="30"/>
    </row>
    <row r="42" spans="1:35" ht="15.75" thickBot="1">
      <c r="A42" s="169"/>
      <c r="B42" s="23" t="s">
        <v>18</v>
      </c>
      <c r="C42" s="45" t="e">
        <f>#REF!</f>
        <v>#REF!</v>
      </c>
      <c r="D42" s="45">
        <f>D44+D46+D48+D50</f>
        <v>0</v>
      </c>
      <c r="E42" s="45">
        <f t="shared" ref="E42:AF42" si="8">E44+E46+E48+E50</f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6" t="e">
        <f t="shared" si="8"/>
        <v>#REF!</v>
      </c>
      <c r="P42" s="46" t="e">
        <f t="shared" si="8"/>
        <v>#REF!</v>
      </c>
      <c r="Q42" s="46" t="e">
        <f t="shared" si="8"/>
        <v>#REF!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 t="shared" si="8"/>
        <v>0</v>
      </c>
      <c r="AA42" s="45">
        <f t="shared" si="8"/>
        <v>0</v>
      </c>
      <c r="AB42" s="45">
        <f t="shared" si="8"/>
        <v>0</v>
      </c>
      <c r="AC42" s="45">
        <f t="shared" si="8"/>
        <v>0</v>
      </c>
      <c r="AD42" s="45">
        <f t="shared" si="8"/>
        <v>0</v>
      </c>
      <c r="AE42" s="45">
        <f t="shared" si="8"/>
        <v>0</v>
      </c>
      <c r="AF42" s="45">
        <f t="shared" si="8"/>
        <v>0</v>
      </c>
      <c r="AG42" s="45">
        <f t="shared" ref="AG42" si="9">AG44+AG46+AG48+AG50</f>
        <v>0</v>
      </c>
      <c r="AH42" s="61"/>
      <c r="AI42" s="30"/>
    </row>
    <row r="43" spans="1:35">
      <c r="A43" s="158" t="e">
        <f>#REF!</f>
        <v>#REF!</v>
      </c>
      <c r="B43" s="22" t="e">
        <f>#REF!</f>
        <v>#REF!</v>
      </c>
      <c r="C43" s="37" t="e">
        <f>#REF!</f>
        <v>#REF!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5" t="e">
        <f>C43</f>
        <v>#REF!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61"/>
      <c r="AI43" s="30"/>
    </row>
    <row r="44" spans="1:35" ht="15.75" thickBot="1">
      <c r="A44" s="160"/>
      <c r="B44" s="23" t="s">
        <v>18</v>
      </c>
      <c r="C44" s="38" t="e">
        <f>#REF!</f>
        <v>#REF!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7" t="e">
        <f>C44</f>
        <v>#REF!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61"/>
      <c r="AI44" s="30"/>
    </row>
    <row r="45" spans="1:35">
      <c r="A45" s="158" t="e">
        <f>#REF!</f>
        <v>#REF!</v>
      </c>
      <c r="B45" s="22" t="e">
        <f>#REF!</f>
        <v>#REF!</v>
      </c>
      <c r="C45" s="37" t="e">
        <f>#REF!</f>
        <v>#REF!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5" t="e">
        <f>C45</f>
        <v>#REF!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61"/>
      <c r="AI45" s="30"/>
    </row>
    <row r="46" spans="1:35" ht="15.75" thickBot="1">
      <c r="A46" s="160"/>
      <c r="B46" s="23" t="s">
        <v>18</v>
      </c>
      <c r="C46" s="38" t="e">
        <f>#REF!</f>
        <v>#REF!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7" t="e">
        <f>C46</f>
        <v>#REF!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61"/>
      <c r="AI46" s="30"/>
    </row>
    <row r="47" spans="1:35">
      <c r="A47" s="158" t="e">
        <f>#REF!</f>
        <v>#REF!</v>
      </c>
      <c r="B47" s="22" t="e">
        <f>#REF!</f>
        <v>#REF!</v>
      </c>
      <c r="C47" s="37" t="e">
        <f>#REF!</f>
        <v>#REF!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5" t="e">
        <f>C47</f>
        <v>#REF!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61"/>
      <c r="AI47" s="30"/>
    </row>
    <row r="48" spans="1:35" ht="15.75" thickBot="1">
      <c r="A48" s="160"/>
      <c r="B48" s="23" t="s">
        <v>18</v>
      </c>
      <c r="C48" s="38" t="e">
        <f>#REF!</f>
        <v>#REF!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7" t="e">
        <f>C48</f>
        <v>#REF!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61"/>
      <c r="AI48" s="30"/>
    </row>
    <row r="49" spans="1:35">
      <c r="A49" s="158" t="e">
        <f>#REF!</f>
        <v>#REF!</v>
      </c>
      <c r="B49" s="22" t="e">
        <f>#REF!</f>
        <v>#REF!</v>
      </c>
      <c r="C49" s="37" t="e">
        <f>#REF!</f>
        <v>#REF!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5" t="e">
        <f>C49</f>
        <v>#REF!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9"/>
      <c r="AI49" s="30"/>
    </row>
    <row r="50" spans="1:35" ht="15.75" thickBot="1">
      <c r="A50" s="160"/>
      <c r="B50" s="23" t="s">
        <v>18</v>
      </c>
      <c r="C50" s="38" t="e">
        <f>#REF!</f>
        <v>#REF!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7" t="e">
        <f>C50</f>
        <v>#REF!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0"/>
    </row>
    <row r="51" spans="1:35">
      <c r="A51" s="167" t="e">
        <f>#REF!</f>
        <v>#REF!</v>
      </c>
      <c r="B51" s="24" t="e">
        <f>#REF!</f>
        <v>#REF!</v>
      </c>
      <c r="C51" s="47" t="e">
        <f>#REF!</f>
        <v>#REF!</v>
      </c>
      <c r="D51" s="47">
        <f>D53+D55+D57+D59+D61+D63+D65+D67+D69+D71</f>
        <v>0</v>
      </c>
      <c r="E51" s="47">
        <f t="shared" ref="E51:AF51" si="10">E53+E55+E57+E59+E61+E63+E65+E67+E69+E71</f>
        <v>0</v>
      </c>
      <c r="F51" s="47">
        <f t="shared" si="10"/>
        <v>0</v>
      </c>
      <c r="G51" s="47">
        <f t="shared" si="10"/>
        <v>0</v>
      </c>
      <c r="H51" s="47">
        <f t="shared" si="10"/>
        <v>0</v>
      </c>
      <c r="I51" s="47">
        <f t="shared" si="10"/>
        <v>0</v>
      </c>
      <c r="J51" s="47">
        <f t="shared" si="10"/>
        <v>0</v>
      </c>
      <c r="K51" s="47">
        <f t="shared" si="10"/>
        <v>0</v>
      </c>
      <c r="L51" s="47">
        <f t="shared" si="10"/>
        <v>0</v>
      </c>
      <c r="M51" s="47">
        <f t="shared" si="10"/>
        <v>0</v>
      </c>
      <c r="N51" s="47">
        <f t="shared" si="10"/>
        <v>0</v>
      </c>
      <c r="O51" s="48" t="e">
        <f t="shared" si="10"/>
        <v>#REF!</v>
      </c>
      <c r="P51" s="48" t="e">
        <f t="shared" si="10"/>
        <v>#REF!</v>
      </c>
      <c r="Q51" s="48" t="e">
        <f t="shared" si="10"/>
        <v>#REF!</v>
      </c>
      <c r="R51" s="48" t="e">
        <f t="shared" si="10"/>
        <v>#REF!</v>
      </c>
      <c r="S51" s="47">
        <f t="shared" si="10"/>
        <v>0</v>
      </c>
      <c r="T51" s="47">
        <f t="shared" si="10"/>
        <v>0</v>
      </c>
      <c r="U51" s="47">
        <f t="shared" si="10"/>
        <v>0</v>
      </c>
      <c r="V51" s="47">
        <f t="shared" si="10"/>
        <v>0</v>
      </c>
      <c r="W51" s="47">
        <f t="shared" si="10"/>
        <v>0</v>
      </c>
      <c r="X51" s="47">
        <f t="shared" si="10"/>
        <v>0</v>
      </c>
      <c r="Y51" s="47">
        <f t="shared" si="10"/>
        <v>0</v>
      </c>
      <c r="Z51" s="47">
        <f t="shared" si="10"/>
        <v>0</v>
      </c>
      <c r="AA51" s="47">
        <f t="shared" si="10"/>
        <v>0</v>
      </c>
      <c r="AB51" s="47">
        <f t="shared" si="10"/>
        <v>0</v>
      </c>
      <c r="AC51" s="47">
        <f t="shared" si="10"/>
        <v>0</v>
      </c>
      <c r="AD51" s="47">
        <f t="shared" si="10"/>
        <v>0</v>
      </c>
      <c r="AE51" s="47">
        <f t="shared" si="10"/>
        <v>0</v>
      </c>
      <c r="AF51" s="47">
        <f t="shared" si="10"/>
        <v>0</v>
      </c>
      <c r="AG51" s="47">
        <f t="shared" ref="AG51" si="11">AG53+AG55+AG57+AG59+AG61+AG63+AG65+AG67+AG69+AG71</f>
        <v>0</v>
      </c>
      <c r="AH51" s="39"/>
      <c r="AI51" s="30"/>
    </row>
    <row r="52" spans="1:35" ht="15.75" thickBot="1">
      <c r="A52" s="169"/>
      <c r="B52" s="41" t="s">
        <v>18</v>
      </c>
      <c r="C52" s="50" t="e">
        <f>#REF!</f>
        <v>#REF!</v>
      </c>
      <c r="D52" s="49">
        <f>D54+D56+D58+D60+D62+D64+D66+D68+D70+D72</f>
        <v>0</v>
      </c>
      <c r="E52" s="49">
        <f t="shared" ref="E52:AF52" si="12">E54+E56+E58+E60+E62+E64+E66+E68+E70+E72</f>
        <v>0</v>
      </c>
      <c r="F52" s="49">
        <f t="shared" si="12"/>
        <v>0</v>
      </c>
      <c r="G52" s="49">
        <f t="shared" si="12"/>
        <v>0</v>
      </c>
      <c r="H52" s="49">
        <f t="shared" si="12"/>
        <v>0</v>
      </c>
      <c r="I52" s="49">
        <f t="shared" si="12"/>
        <v>0</v>
      </c>
      <c r="J52" s="49">
        <f t="shared" si="12"/>
        <v>0</v>
      </c>
      <c r="K52" s="49">
        <f t="shared" si="12"/>
        <v>0</v>
      </c>
      <c r="L52" s="49">
        <f t="shared" si="12"/>
        <v>0</v>
      </c>
      <c r="M52" s="49">
        <f t="shared" si="12"/>
        <v>0</v>
      </c>
      <c r="N52" s="49">
        <f t="shared" si="12"/>
        <v>0</v>
      </c>
      <c r="O52" s="71" t="e">
        <f t="shared" si="12"/>
        <v>#REF!</v>
      </c>
      <c r="P52" s="71" t="e">
        <f t="shared" si="12"/>
        <v>#REF!</v>
      </c>
      <c r="Q52" s="71" t="e">
        <f t="shared" si="12"/>
        <v>#REF!</v>
      </c>
      <c r="R52" s="71" t="e">
        <f t="shared" si="12"/>
        <v>#REF!</v>
      </c>
      <c r="S52" s="49">
        <f t="shared" si="12"/>
        <v>0</v>
      </c>
      <c r="T52" s="49">
        <f t="shared" si="12"/>
        <v>0</v>
      </c>
      <c r="U52" s="49">
        <f t="shared" si="12"/>
        <v>0</v>
      </c>
      <c r="V52" s="49">
        <f t="shared" si="12"/>
        <v>0</v>
      </c>
      <c r="W52" s="49">
        <f t="shared" si="12"/>
        <v>0</v>
      </c>
      <c r="X52" s="49">
        <f t="shared" si="12"/>
        <v>0</v>
      </c>
      <c r="Y52" s="49">
        <f t="shared" si="12"/>
        <v>0</v>
      </c>
      <c r="Z52" s="49">
        <f t="shared" si="12"/>
        <v>0</v>
      </c>
      <c r="AA52" s="49">
        <f t="shared" si="12"/>
        <v>0</v>
      </c>
      <c r="AB52" s="49">
        <f t="shared" si="12"/>
        <v>0</v>
      </c>
      <c r="AC52" s="49">
        <f t="shared" si="12"/>
        <v>0</v>
      </c>
      <c r="AD52" s="49">
        <f t="shared" si="12"/>
        <v>0</v>
      </c>
      <c r="AE52" s="49">
        <f t="shared" si="12"/>
        <v>0</v>
      </c>
      <c r="AF52" s="49">
        <f t="shared" si="12"/>
        <v>0</v>
      </c>
      <c r="AG52" s="49">
        <f t="shared" ref="AG52" si="13">AG54+AG56+AG58+AG60+AG62+AG64+AG66+AG68+AG70+AG72</f>
        <v>0</v>
      </c>
      <c r="AH52" s="39"/>
      <c r="AI52" s="30"/>
    </row>
    <row r="53" spans="1:35">
      <c r="A53" s="158" t="e">
        <f>#REF!</f>
        <v>#REF!</v>
      </c>
      <c r="B53" s="22" t="e">
        <f>#REF!</f>
        <v>#REF!</v>
      </c>
      <c r="C53" s="37" t="e">
        <f>#REF!</f>
        <v>#REF!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5" t="e">
        <f>C53</f>
        <v>#REF!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9"/>
      <c r="AI53" s="30"/>
    </row>
    <row r="54" spans="1:35" ht="15.75" thickBot="1">
      <c r="A54" s="160"/>
      <c r="B54" s="23" t="s">
        <v>18</v>
      </c>
      <c r="C54" s="38" t="e">
        <f>#REF!</f>
        <v>#REF!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7" t="e">
        <f>C54</f>
        <v>#REF!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0"/>
    </row>
    <row r="55" spans="1:35">
      <c r="A55" s="158" t="e">
        <f>#REF!</f>
        <v>#REF!</v>
      </c>
      <c r="B55" s="22" t="e">
        <f>#REF!</f>
        <v>#REF!</v>
      </c>
      <c r="C55" s="37" t="e">
        <f>#REF!</f>
        <v>#REF!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5" t="e">
        <f>C55</f>
        <v>#REF!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9"/>
      <c r="AI55" s="30"/>
    </row>
    <row r="56" spans="1:35" ht="15.75" thickBot="1">
      <c r="A56" s="160"/>
      <c r="B56" s="23" t="s">
        <v>18</v>
      </c>
      <c r="C56" s="38" t="e">
        <f>#REF!</f>
        <v>#REF!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7" t="e">
        <f>C56</f>
        <v>#REF!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30"/>
    </row>
    <row r="57" spans="1:35">
      <c r="A57" s="158" t="e">
        <f>#REF!</f>
        <v>#REF!</v>
      </c>
      <c r="B57" s="22" t="e">
        <f>#REF!</f>
        <v>#REF!</v>
      </c>
      <c r="C57" s="37" t="e">
        <f>#REF!</f>
        <v>#REF!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25" t="e">
        <f>C57</f>
        <v>#REF!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9"/>
      <c r="AI57" s="30"/>
    </row>
    <row r="58" spans="1:35" ht="15.75" thickBot="1">
      <c r="A58" s="160"/>
      <c r="B58" s="23" t="s">
        <v>18</v>
      </c>
      <c r="C58" s="38" t="e">
        <f>#REF!</f>
        <v>#REF!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27" t="e">
        <f>C58</f>
        <v>#REF!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/>
      <c r="AI58" s="30"/>
    </row>
    <row r="59" spans="1:35">
      <c r="A59" s="158" t="e">
        <f>#REF!</f>
        <v>#REF!</v>
      </c>
      <c r="B59" s="22" t="e">
        <f>#REF!</f>
        <v>#REF!</v>
      </c>
      <c r="C59" s="37" t="e">
        <f>#REF!</f>
        <v>#REF!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25" t="e">
        <f>C59</f>
        <v>#REF!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9"/>
      <c r="AI59" s="30"/>
    </row>
    <row r="60" spans="1:35" ht="15.75" thickBot="1">
      <c r="A60" s="160"/>
      <c r="B60" s="23" t="s">
        <v>18</v>
      </c>
      <c r="C60" s="38" t="e">
        <f>#REF!</f>
        <v>#REF!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27" t="e">
        <f>C60</f>
        <v>#REF!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9"/>
      <c r="AI60" s="30"/>
    </row>
    <row r="61" spans="1:35">
      <c r="A61" s="158" t="e">
        <f>#REF!</f>
        <v>#REF!</v>
      </c>
      <c r="B61" s="22" t="e">
        <f>#REF!</f>
        <v>#REF!</v>
      </c>
      <c r="C61" s="37" t="e">
        <f>#REF!</f>
        <v>#REF!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25" t="e">
        <f>C61</f>
        <v>#REF!</v>
      </c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9"/>
      <c r="AI61" s="30"/>
    </row>
    <row r="62" spans="1:35" ht="15.75" thickBot="1">
      <c r="A62" s="160"/>
      <c r="B62" s="23" t="s">
        <v>18</v>
      </c>
      <c r="C62" s="38" t="e">
        <f>#REF!</f>
        <v>#REF!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27" t="e">
        <f>C62</f>
        <v>#REF!</v>
      </c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30"/>
    </row>
    <row r="63" spans="1:35">
      <c r="A63" s="158" t="e">
        <f>#REF!</f>
        <v>#REF!</v>
      </c>
      <c r="B63" s="22" t="e">
        <f>#REF!</f>
        <v>#REF!</v>
      </c>
      <c r="C63" s="37" t="e">
        <f>#REF!</f>
        <v>#REF!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25" t="e">
        <f>C63</f>
        <v>#REF!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9"/>
      <c r="AI63" s="30"/>
    </row>
    <row r="64" spans="1:35" ht="15.75" thickBot="1">
      <c r="A64" s="160"/>
      <c r="B64" s="23" t="s">
        <v>18</v>
      </c>
      <c r="C64" s="38" t="e">
        <f>#REF!</f>
        <v>#REF!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7" t="e">
        <f>C64</f>
        <v>#REF!</v>
      </c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30"/>
    </row>
    <row r="65" spans="1:35">
      <c r="A65" s="158" t="e">
        <f>#REF!</f>
        <v>#REF!</v>
      </c>
      <c r="B65" s="22" t="e">
        <f>#REF!</f>
        <v>#REF!</v>
      </c>
      <c r="C65" s="37" t="e">
        <f>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25" t="e">
        <f>C65</f>
        <v>#REF!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9"/>
      <c r="AI65" s="30"/>
    </row>
    <row r="66" spans="1:35" ht="15.75" thickBot="1">
      <c r="A66" s="160"/>
      <c r="B66" s="23" t="s">
        <v>18</v>
      </c>
      <c r="C66" s="38" t="e">
        <f>#REF!</f>
        <v>#REF!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27" t="e">
        <f>C66</f>
        <v>#REF!</v>
      </c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9"/>
      <c r="AI66" s="30"/>
    </row>
    <row r="67" spans="1:35">
      <c r="A67" s="158" t="e">
        <f>#REF!</f>
        <v>#REF!</v>
      </c>
      <c r="B67" s="22" t="e">
        <f>#REF!</f>
        <v>#REF!</v>
      </c>
      <c r="C67" s="37" t="e">
        <f>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5" t="e">
        <f t="shared" ref="R67:R72" si="14">C67</f>
        <v>#REF!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9"/>
      <c r="AI67" s="30"/>
    </row>
    <row r="68" spans="1:35" ht="15.75" thickBot="1">
      <c r="A68" s="160"/>
      <c r="B68" s="23" t="s">
        <v>18</v>
      </c>
      <c r="C68" s="38" t="e">
        <f>#REF!</f>
        <v>#REF!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27" t="e">
        <f t="shared" si="14"/>
        <v>#REF!</v>
      </c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9"/>
      <c r="AI68" s="30"/>
    </row>
    <row r="69" spans="1:35" ht="15" customHeight="1">
      <c r="A69" s="158" t="e">
        <f>#REF!</f>
        <v>#REF!</v>
      </c>
      <c r="B69" s="22" t="e">
        <f>#REF!</f>
        <v>#REF!</v>
      </c>
      <c r="C69" s="37" t="e">
        <f>#REF!</f>
        <v>#REF!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5" t="e">
        <f t="shared" si="14"/>
        <v>#REF!</v>
      </c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9"/>
      <c r="AI69" s="30"/>
    </row>
    <row r="70" spans="1:35" ht="15.75" thickBot="1">
      <c r="A70" s="160"/>
      <c r="B70" s="23" t="s">
        <v>18</v>
      </c>
      <c r="C70" s="38" t="e">
        <f>#REF!</f>
        <v>#REF!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27" t="e">
        <f t="shared" si="14"/>
        <v>#REF!</v>
      </c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9"/>
      <c r="AI70" s="30"/>
    </row>
    <row r="71" spans="1:35" ht="18" customHeight="1">
      <c r="A71" s="158" t="e">
        <f>#REF!</f>
        <v>#REF!</v>
      </c>
      <c r="B71" s="22" t="e">
        <f>#REF!</f>
        <v>#REF!</v>
      </c>
      <c r="C71" s="37" t="e">
        <f>#REF!</f>
        <v>#REF!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5" t="e">
        <f t="shared" si="14"/>
        <v>#REF!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9"/>
      <c r="AI71" s="30"/>
    </row>
    <row r="72" spans="1:35" ht="15.75" thickBot="1">
      <c r="A72" s="160"/>
      <c r="B72" s="23" t="s">
        <v>18</v>
      </c>
      <c r="C72" s="38" t="e">
        <f>#REF!</f>
        <v>#REF!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27" t="e">
        <f t="shared" si="14"/>
        <v>#REF!</v>
      </c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9"/>
      <c r="AI72" s="30"/>
    </row>
    <row r="73" spans="1:35">
      <c r="A73" s="158" t="e">
        <f>#REF!</f>
        <v>#REF!</v>
      </c>
      <c r="B73" s="22" t="e">
        <f>#REF!</f>
        <v>#REF!</v>
      </c>
      <c r="C73" s="37" t="e">
        <f>#REF!</f>
        <v>#REF!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25" t="e">
        <f t="shared" ref="S73:S80" si="15">C73</f>
        <v>#REF!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9"/>
      <c r="AI73" s="30"/>
    </row>
    <row r="74" spans="1:35" ht="15.75" thickBot="1">
      <c r="A74" s="160"/>
      <c r="B74" s="23" t="s">
        <v>18</v>
      </c>
      <c r="C74" s="38" t="e">
        <f>#REF!</f>
        <v>#REF!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7" t="e">
        <f t="shared" si="15"/>
        <v>#REF!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9"/>
      <c r="AI74" s="30"/>
    </row>
    <row r="75" spans="1:35">
      <c r="A75" s="167" t="e">
        <f>#REF!</f>
        <v>#REF!</v>
      </c>
      <c r="B75" s="24" t="e">
        <f>#REF!</f>
        <v>#REF!</v>
      </c>
      <c r="C75" s="47" t="e">
        <f>#REF!</f>
        <v>#REF!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 t="e">
        <f t="shared" si="15"/>
        <v>#REF!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39"/>
      <c r="AI75" s="30"/>
    </row>
    <row r="76" spans="1:35" ht="15.75" thickBot="1">
      <c r="A76" s="169"/>
      <c r="B76" s="41" t="s">
        <v>18</v>
      </c>
      <c r="C76" s="50" t="e">
        <f>#REF!</f>
        <v>#REF!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1" t="e">
        <f t="shared" si="15"/>
        <v>#REF!</v>
      </c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39"/>
      <c r="AI76" s="30"/>
    </row>
    <row r="77" spans="1:35">
      <c r="A77" s="167" t="e">
        <f>#REF!</f>
        <v>#REF!</v>
      </c>
      <c r="B77" s="24" t="e">
        <f>#REF!</f>
        <v>#REF!</v>
      </c>
      <c r="C77" s="47" t="e">
        <f>#REF!</f>
        <v>#REF!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 t="e">
        <f t="shared" si="15"/>
        <v>#REF!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39"/>
      <c r="AI77" s="30"/>
    </row>
    <row r="78" spans="1:35" ht="15.75" thickBot="1">
      <c r="A78" s="169"/>
      <c r="B78" s="41" t="s">
        <v>18</v>
      </c>
      <c r="C78" s="50" t="e">
        <f>#REF!</f>
        <v>#REF!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1" t="e">
        <f t="shared" si="15"/>
        <v>#REF!</v>
      </c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39"/>
      <c r="AI78" s="30"/>
    </row>
    <row r="79" spans="1:35">
      <c r="A79" s="167" t="e">
        <f>#REF!</f>
        <v>#REF!</v>
      </c>
      <c r="B79" s="24" t="e">
        <f>#REF!</f>
        <v>#REF!</v>
      </c>
      <c r="C79" s="47" t="e">
        <f>#REF!</f>
        <v>#REF!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 t="e">
        <f t="shared" si="15"/>
        <v>#REF!</v>
      </c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39"/>
      <c r="AI79" s="30"/>
    </row>
    <row r="80" spans="1:35" ht="15.75" thickBot="1">
      <c r="A80" s="169"/>
      <c r="B80" s="41" t="s">
        <v>18</v>
      </c>
      <c r="C80" s="50" t="e">
        <f>#REF!</f>
        <v>#REF!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1" t="e">
        <f t="shared" si="15"/>
        <v>#REF!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39"/>
      <c r="AI80" s="30"/>
    </row>
    <row r="81" spans="1:35">
      <c r="A81" s="158" t="e">
        <f>#REF!</f>
        <v>#REF!</v>
      </c>
      <c r="B81" s="22" t="e">
        <f>#REF!</f>
        <v>#REF!</v>
      </c>
      <c r="C81" s="37" t="e">
        <f>#REF!</f>
        <v>#REF!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25" t="e">
        <f>C81</f>
        <v>#REF!</v>
      </c>
      <c r="AE81" s="37"/>
      <c r="AF81" s="37"/>
      <c r="AG81" s="37"/>
      <c r="AH81" s="39"/>
      <c r="AI81" s="30"/>
    </row>
    <row r="82" spans="1:35" ht="15.75" thickBot="1">
      <c r="A82" s="160"/>
      <c r="B82" s="23" t="s">
        <v>18</v>
      </c>
      <c r="C82" s="38" t="e">
        <f>#REF!</f>
        <v>#REF!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27" t="e">
        <f>C82</f>
        <v>#REF!</v>
      </c>
      <c r="AE82" s="38"/>
      <c r="AF82" s="38"/>
      <c r="AG82" s="38"/>
      <c r="AH82" s="39"/>
      <c r="AI82" s="30"/>
    </row>
    <row r="83" spans="1:35">
      <c r="A83" s="158" t="e">
        <f>#REF!</f>
        <v>#REF!</v>
      </c>
      <c r="B83" s="22" t="e">
        <f>#REF!</f>
        <v>#REF!</v>
      </c>
      <c r="C83" s="37" t="e">
        <f>#REF!</f>
        <v>#REF!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25" t="e">
        <f>C83</f>
        <v>#REF!</v>
      </c>
      <c r="AE83" s="37"/>
      <c r="AF83" s="37"/>
      <c r="AG83" s="37"/>
      <c r="AH83" s="39"/>
      <c r="AI83" s="30"/>
    </row>
    <row r="84" spans="1:35" ht="15.75" thickBot="1">
      <c r="A84" s="160"/>
      <c r="B84" s="23" t="s">
        <v>18</v>
      </c>
      <c r="C84" s="38" t="e">
        <f>#REF!</f>
        <v>#REF!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27" t="e">
        <f>C84</f>
        <v>#REF!</v>
      </c>
      <c r="AE84" s="38"/>
      <c r="AF84" s="38"/>
      <c r="AG84" s="38"/>
      <c r="AH84" s="39"/>
      <c r="AI84" s="30"/>
    </row>
    <row r="85" spans="1:35">
      <c r="A85" s="158" t="e">
        <f>#REF!</f>
        <v>#REF!</v>
      </c>
      <c r="B85" s="22" t="e">
        <f>#REF!</f>
        <v>#REF!</v>
      </c>
      <c r="C85" s="37" t="e">
        <f>#REF!</f>
        <v>#REF!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5" t="e">
        <f>C85</f>
        <v>#REF!</v>
      </c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9"/>
      <c r="AI85" s="30"/>
    </row>
    <row r="86" spans="1:35" ht="15.75" thickBot="1">
      <c r="A86" s="160"/>
      <c r="B86" s="23" t="s">
        <v>18</v>
      </c>
      <c r="C86" s="38" t="e">
        <f>#REF!</f>
        <v>#REF!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27" t="e">
        <f>C86</f>
        <v>#REF!</v>
      </c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9"/>
      <c r="AI86" s="30"/>
    </row>
    <row r="87" spans="1:35">
      <c r="A87" s="158" t="e">
        <f>#REF!</f>
        <v>#REF!</v>
      </c>
      <c r="B87" s="22" t="e">
        <f>#REF!</f>
        <v>#REF!</v>
      </c>
      <c r="C87" s="37" t="e">
        <f>#REF!</f>
        <v>#REF!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5" t="e">
        <f>C87</f>
        <v>#REF!</v>
      </c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61"/>
      <c r="AI87" s="30"/>
    </row>
    <row r="88" spans="1:35" ht="15.75" thickBot="1">
      <c r="A88" s="160"/>
      <c r="B88" s="23" t="s">
        <v>18</v>
      </c>
      <c r="C88" s="38" t="e">
        <f>#REF!</f>
        <v>#REF!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27" t="e">
        <f>C88</f>
        <v>#REF!</v>
      </c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9"/>
      <c r="AI88" s="30"/>
    </row>
    <row r="89" spans="1:35">
      <c r="A89" s="158" t="e">
        <f>#REF!</f>
        <v>#REF!</v>
      </c>
      <c r="B89" s="22" t="e">
        <f>#REF!</f>
        <v>#REF!</v>
      </c>
      <c r="C89" s="37" t="e">
        <f>#REF!</f>
        <v>#REF!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25" t="e">
        <f>C89</f>
        <v>#REF!</v>
      </c>
      <c r="AC89" s="37"/>
      <c r="AD89" s="37"/>
      <c r="AE89" s="37"/>
      <c r="AF89" s="37"/>
      <c r="AG89" s="37"/>
      <c r="AH89" s="39"/>
      <c r="AI89" s="30"/>
    </row>
    <row r="90" spans="1:35" ht="15.75" thickBot="1">
      <c r="A90" s="160"/>
      <c r="B90" s="23" t="s">
        <v>18</v>
      </c>
      <c r="C90" s="38" t="e">
        <f>#REF!</f>
        <v>#REF!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27" t="e">
        <f>C90</f>
        <v>#REF!</v>
      </c>
      <c r="AC90" s="38"/>
      <c r="AD90" s="38"/>
      <c r="AE90" s="38"/>
      <c r="AF90" s="38"/>
      <c r="AG90" s="38"/>
      <c r="AH90" s="39"/>
      <c r="AI90" s="30"/>
    </row>
    <row r="91" spans="1:35">
      <c r="A91" s="158" t="e">
        <f>#REF!</f>
        <v>#REF!</v>
      </c>
      <c r="B91" s="22" t="e">
        <f>#REF!</f>
        <v>#REF!</v>
      </c>
      <c r="C91" s="37" t="e">
        <f>#REF!</f>
        <v>#REF!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25" t="e">
        <f>C91</f>
        <v>#REF!</v>
      </c>
      <c r="AD91" s="37"/>
      <c r="AE91" s="37"/>
      <c r="AF91" s="37"/>
      <c r="AG91" s="37"/>
      <c r="AH91" s="39"/>
      <c r="AI91" s="30"/>
    </row>
    <row r="92" spans="1:35" ht="15.75" thickBot="1">
      <c r="A92" s="160"/>
      <c r="B92" s="23" t="s">
        <v>18</v>
      </c>
      <c r="C92" s="38" t="e">
        <f>#REF!</f>
        <v>#REF!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27" t="e">
        <f>C92</f>
        <v>#REF!</v>
      </c>
      <c r="AD92" s="38"/>
      <c r="AE92" s="38"/>
      <c r="AF92" s="38"/>
      <c r="AG92" s="38"/>
      <c r="AH92" s="39"/>
      <c r="AI92" s="30"/>
    </row>
    <row r="93" spans="1:35" ht="24" customHeight="1">
      <c r="A93" s="158" t="e">
        <f>#REF!</f>
        <v>#REF!</v>
      </c>
      <c r="B93" s="22" t="e">
        <f>#REF!</f>
        <v>#REF!</v>
      </c>
      <c r="C93" s="62" t="e">
        <f>#REF!</f>
        <v>#REF!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8" t="e">
        <f>C93</f>
        <v>#REF!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35"/>
      <c r="AH93" s="39"/>
      <c r="AI93" s="30"/>
    </row>
    <row r="94" spans="1:35" ht="15.75" thickBot="1">
      <c r="A94" s="160"/>
      <c r="B94" s="23" t="s">
        <v>18</v>
      </c>
      <c r="C94" s="70" t="e">
        <f>#REF!</f>
        <v>#REF!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9" t="e">
        <f>C94</f>
        <v>#REF!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36"/>
      <c r="AH94" s="39"/>
      <c r="AI94" s="30"/>
    </row>
    <row r="95" spans="1:35" ht="25.5" customHeight="1">
      <c r="A95" s="158" t="e">
        <f>#REF!</f>
        <v>#REF!</v>
      </c>
      <c r="B95" s="22" t="e">
        <f>#REF!</f>
        <v>#REF!</v>
      </c>
      <c r="C95" s="37" t="e">
        <f>#REF!</f>
        <v>#REF!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5" t="e">
        <f>C95</f>
        <v>#REF!</v>
      </c>
      <c r="AD95" s="17"/>
      <c r="AE95" s="17"/>
      <c r="AF95" s="17"/>
      <c r="AG95" s="33"/>
      <c r="AH95" s="39"/>
      <c r="AI95" s="30"/>
    </row>
    <row r="96" spans="1:35" ht="15.75" thickBot="1">
      <c r="A96" s="160"/>
      <c r="B96" s="23" t="s">
        <v>18</v>
      </c>
      <c r="C96" s="38" t="e">
        <f>#REF!</f>
        <v>#REF!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27" t="e">
        <f>C96</f>
        <v>#REF!</v>
      </c>
      <c r="AD96" s="18"/>
      <c r="AE96" s="18"/>
      <c r="AF96" s="18"/>
      <c r="AG96" s="34"/>
      <c r="AH96" s="39"/>
      <c r="AI96" s="30"/>
    </row>
    <row r="97" spans="1:35" ht="33" customHeight="1">
      <c r="A97" s="158" t="e">
        <f>#REF!</f>
        <v>#REF!</v>
      </c>
      <c r="B97" s="22" t="e">
        <f>#REF!</f>
        <v>#REF!</v>
      </c>
      <c r="C97" s="62" t="e">
        <f>#REF!</f>
        <v>#REF!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7"/>
      <c r="R97" s="17"/>
      <c r="S97" s="17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8" t="e">
        <f>C97</f>
        <v>#REF!</v>
      </c>
      <c r="AE97" s="16"/>
      <c r="AF97" s="16"/>
      <c r="AG97" s="35"/>
      <c r="AH97" s="39"/>
      <c r="AI97" s="30"/>
    </row>
    <row r="98" spans="1:35" ht="15.75" thickBot="1">
      <c r="A98" s="160"/>
      <c r="B98" s="23" t="s">
        <v>18</v>
      </c>
      <c r="C98" s="70" t="e">
        <f>#REF!</f>
        <v>#REF!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8"/>
      <c r="Q98" s="18"/>
      <c r="R98" s="18"/>
      <c r="S98" s="18"/>
      <c r="T98" s="26"/>
      <c r="U98" s="26"/>
      <c r="V98" s="26"/>
      <c r="W98" s="26"/>
      <c r="X98" s="26"/>
      <c r="Y98" s="18"/>
      <c r="Z98" s="18"/>
      <c r="AA98" s="18"/>
      <c r="AB98" s="18"/>
      <c r="AC98" s="26"/>
      <c r="AD98" s="27" t="e">
        <f>C98</f>
        <v>#REF!</v>
      </c>
      <c r="AE98" s="26"/>
      <c r="AF98" s="26"/>
      <c r="AG98" s="36"/>
      <c r="AH98" s="39"/>
      <c r="AI98" s="30"/>
    </row>
    <row r="99" spans="1:35" ht="30" customHeight="1">
      <c r="A99" s="167" t="e">
        <f>#REF!</f>
        <v>#REF!</v>
      </c>
      <c r="B99" s="24" t="e">
        <f>#REF!</f>
        <v>#REF!</v>
      </c>
      <c r="C99" s="37" t="e">
        <f>#REF!</f>
        <v>#REF!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8">
        <f>33400*2</f>
        <v>66800</v>
      </c>
      <c r="Q99" s="28">
        <f>33400</f>
        <v>33400</v>
      </c>
      <c r="R99" s="28">
        <f>33400+33400+33400</f>
        <v>100200</v>
      </c>
      <c r="S99" s="28">
        <f>33400</f>
        <v>33400</v>
      </c>
      <c r="T99" s="17"/>
      <c r="U99" s="17"/>
      <c r="V99" s="17"/>
      <c r="W99" s="17"/>
      <c r="X99" s="17"/>
      <c r="Y99" s="28">
        <f>35300*8</f>
        <v>282400</v>
      </c>
      <c r="Z99" s="28">
        <f>35300*8</f>
        <v>282400</v>
      </c>
      <c r="AA99" s="28">
        <f>35300*6</f>
        <v>211800</v>
      </c>
      <c r="AB99" s="28">
        <f>33400</f>
        <v>33400</v>
      </c>
      <c r="AC99" s="17"/>
      <c r="AD99" s="28">
        <f>701875+33000</f>
        <v>734875</v>
      </c>
      <c r="AE99" s="17"/>
      <c r="AF99" s="17"/>
      <c r="AG99" s="33"/>
      <c r="AH99" s="39"/>
      <c r="AI99" s="30"/>
    </row>
    <row r="100" spans="1:35" ht="15.75" thickBot="1">
      <c r="A100" s="169"/>
      <c r="B100" s="23" t="s">
        <v>18</v>
      </c>
      <c r="C100" s="38" t="e">
        <f>#REF!</f>
        <v>#REF!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29">
        <f>(P99*1.23)-P99</f>
        <v>15364</v>
      </c>
      <c r="Q100" s="29">
        <f>(Q99*1.23)-Q99</f>
        <v>7682</v>
      </c>
      <c r="R100" s="29">
        <f>(R99*1.23)-R99</f>
        <v>23046</v>
      </c>
      <c r="S100" s="29">
        <f>(S99*1.23)-S99</f>
        <v>7682</v>
      </c>
      <c r="T100" s="18"/>
      <c r="U100" s="18"/>
      <c r="V100" s="18"/>
      <c r="W100" s="18"/>
      <c r="X100" s="18"/>
      <c r="Y100" s="29">
        <f>(Y99*1.23)-Y99</f>
        <v>64952</v>
      </c>
      <c r="Z100" s="29">
        <f t="shared" ref="Z100:AA100" si="16">(Z99*1.23)-Z99</f>
        <v>64952</v>
      </c>
      <c r="AA100" s="29">
        <f t="shared" si="16"/>
        <v>48714</v>
      </c>
      <c r="AB100" s="29">
        <f>(AB99*1.23)-AB99</f>
        <v>7682</v>
      </c>
      <c r="AC100" s="18"/>
      <c r="AD100" s="29">
        <f>(AD99*1.23)-AD99</f>
        <v>169021.25</v>
      </c>
      <c r="AE100" s="18"/>
      <c r="AF100" s="18"/>
      <c r="AG100" s="34"/>
      <c r="AH100" s="39"/>
      <c r="AI100" s="30"/>
    </row>
    <row r="101" spans="1:35">
      <c r="A101" s="167" t="e">
        <f>#REF!</f>
        <v>#REF!</v>
      </c>
      <c r="B101" s="24" t="e">
        <f>#REF!</f>
        <v>#REF!</v>
      </c>
      <c r="C101" s="62" t="e">
        <f>#REF!</f>
        <v>#REF!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7"/>
      <c r="Q101" s="37"/>
      <c r="R101" s="31"/>
      <c r="S101" s="31"/>
      <c r="T101" s="16"/>
      <c r="U101" s="16"/>
      <c r="V101" s="16"/>
      <c r="W101" s="16"/>
      <c r="X101" s="16"/>
      <c r="Y101" s="25">
        <f>4571.94+4689.46+4884.96+4533.72+4611.58</f>
        <v>23291.66</v>
      </c>
      <c r="Z101" s="25">
        <f>4533.72+4923.88+5119.4+4533.72+4339.04</f>
        <v>23449.759999999998</v>
      </c>
      <c r="AA101" s="25">
        <f>3944.71+4131.94+4131.94+4884.96+5001.76</f>
        <v>22095.31</v>
      </c>
      <c r="AB101" s="25">
        <v>350527.2</v>
      </c>
      <c r="AC101" s="16"/>
      <c r="AD101" s="31"/>
      <c r="AE101" s="16"/>
      <c r="AF101" s="16"/>
      <c r="AG101" s="35"/>
      <c r="AH101" s="61"/>
      <c r="AI101" s="30"/>
    </row>
    <row r="102" spans="1:35" ht="15.75" thickBot="1">
      <c r="A102" s="169"/>
      <c r="B102" s="23" t="s">
        <v>18</v>
      </c>
      <c r="C102" s="70" t="e">
        <f>#REF!</f>
        <v>#REF!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8"/>
      <c r="Q102" s="38"/>
      <c r="R102" s="32"/>
      <c r="S102" s="32"/>
      <c r="T102" s="26"/>
      <c r="U102" s="26"/>
      <c r="V102" s="26"/>
      <c r="W102" s="26"/>
      <c r="X102" s="26"/>
      <c r="Y102" s="27">
        <f>(Y101*1.23)-Y101</f>
        <v>5357.08</v>
      </c>
      <c r="Z102" s="27">
        <f>(Z101*1.23)-Z101</f>
        <v>5393.44</v>
      </c>
      <c r="AA102" s="27">
        <f>(AA101*1.23)-AA101</f>
        <v>5081.92</v>
      </c>
      <c r="AB102" s="27">
        <f>(AB101*1.23)-AB101</f>
        <v>80621.259999999995</v>
      </c>
      <c r="AC102" s="26"/>
      <c r="AE102" s="26"/>
      <c r="AF102" s="26"/>
      <c r="AG102" s="36"/>
      <c r="AH102" s="39"/>
      <c r="AI102" s="30"/>
    </row>
    <row r="103" spans="1:35">
      <c r="A103" s="153" t="s">
        <v>19</v>
      </c>
      <c r="B103" s="154"/>
      <c r="C103" s="17" t="e">
        <f>C5+C7+C31+C99+C101</f>
        <v>#REF!</v>
      </c>
      <c r="D103" s="17">
        <f>D5+D7+D31+D99+D101</f>
        <v>0</v>
      </c>
      <c r="E103" s="25" t="e">
        <f t="shared" ref="E103:AF103" si="17">E5+E7+E31+E99+E101</f>
        <v>#REF!</v>
      </c>
      <c r="F103" s="17">
        <f t="shared" si="17"/>
        <v>0</v>
      </c>
      <c r="G103" s="17">
        <f t="shared" si="17"/>
        <v>0</v>
      </c>
      <c r="H103" s="17">
        <f t="shared" si="17"/>
        <v>0</v>
      </c>
      <c r="I103" s="17">
        <f t="shared" si="17"/>
        <v>0</v>
      </c>
      <c r="J103" s="17">
        <f t="shared" si="17"/>
        <v>0</v>
      </c>
      <c r="K103" s="17">
        <f t="shared" si="17"/>
        <v>0</v>
      </c>
      <c r="L103" s="17">
        <f t="shared" si="17"/>
        <v>0</v>
      </c>
      <c r="M103" s="17">
        <f t="shared" si="17"/>
        <v>0</v>
      </c>
      <c r="N103" s="17">
        <f t="shared" si="17"/>
        <v>0</v>
      </c>
      <c r="O103" s="25" t="e">
        <f t="shared" si="17"/>
        <v>#REF!</v>
      </c>
      <c r="P103" s="25" t="e">
        <f t="shared" si="17"/>
        <v>#REF!</v>
      </c>
      <c r="Q103" s="25" t="e">
        <f t="shared" si="17"/>
        <v>#REF!</v>
      </c>
      <c r="R103" s="25" t="e">
        <f t="shared" si="17"/>
        <v>#REF!</v>
      </c>
      <c r="S103" s="25" t="e">
        <f t="shared" si="17"/>
        <v>#REF!</v>
      </c>
      <c r="T103" s="17">
        <f t="shared" si="17"/>
        <v>0</v>
      </c>
      <c r="U103" s="17">
        <f t="shared" si="17"/>
        <v>0</v>
      </c>
      <c r="V103" s="17">
        <f t="shared" si="17"/>
        <v>0</v>
      </c>
      <c r="W103" s="17">
        <f t="shared" si="17"/>
        <v>0</v>
      </c>
      <c r="X103" s="17">
        <f t="shared" si="17"/>
        <v>0</v>
      </c>
      <c r="Y103" s="25">
        <f t="shared" si="17"/>
        <v>305691.65999999997</v>
      </c>
      <c r="Z103" s="25">
        <f t="shared" si="17"/>
        <v>305849.76</v>
      </c>
      <c r="AA103" s="25" t="e">
        <f t="shared" si="17"/>
        <v>#REF!</v>
      </c>
      <c r="AB103" s="25" t="e">
        <f t="shared" si="17"/>
        <v>#REF!</v>
      </c>
      <c r="AC103" s="25" t="e">
        <f t="shared" si="17"/>
        <v>#REF!</v>
      </c>
      <c r="AD103" s="25" t="e">
        <f t="shared" si="17"/>
        <v>#REF!</v>
      </c>
      <c r="AE103" s="17">
        <f t="shared" si="17"/>
        <v>0</v>
      </c>
      <c r="AF103" s="17">
        <f t="shared" si="17"/>
        <v>0</v>
      </c>
      <c r="AG103" s="17">
        <f t="shared" ref="AG103" si="18">AG5+AG7+AG31+AG99+AG101</f>
        <v>0</v>
      </c>
      <c r="AH103" s="39"/>
      <c r="AI103" s="30"/>
    </row>
    <row r="104" spans="1:35" ht="15.75" thickBot="1">
      <c r="A104" s="155" t="s">
        <v>20</v>
      </c>
      <c r="B104" s="156"/>
      <c r="C104" s="18" t="e">
        <f>C6+C8+C32+C100+C102</f>
        <v>#REF!</v>
      </c>
      <c r="D104" s="18">
        <f t="shared" ref="D104:AG104" si="19">D6+D8+D32+D100+D102</f>
        <v>0</v>
      </c>
      <c r="E104" s="27" t="e">
        <f t="shared" si="19"/>
        <v>#REF!</v>
      </c>
      <c r="F104" s="18">
        <f t="shared" si="19"/>
        <v>0</v>
      </c>
      <c r="G104" s="18">
        <f t="shared" si="19"/>
        <v>0</v>
      </c>
      <c r="H104" s="18">
        <f t="shared" si="19"/>
        <v>0</v>
      </c>
      <c r="I104" s="18">
        <f t="shared" si="19"/>
        <v>0</v>
      </c>
      <c r="J104" s="18">
        <f t="shared" si="19"/>
        <v>0</v>
      </c>
      <c r="K104" s="18">
        <f t="shared" si="19"/>
        <v>0</v>
      </c>
      <c r="L104" s="18">
        <f t="shared" si="19"/>
        <v>0</v>
      </c>
      <c r="M104" s="18">
        <f t="shared" si="19"/>
        <v>0</v>
      </c>
      <c r="N104" s="18">
        <f t="shared" si="19"/>
        <v>0</v>
      </c>
      <c r="O104" s="27" t="e">
        <f t="shared" si="19"/>
        <v>#REF!</v>
      </c>
      <c r="P104" s="27" t="e">
        <f t="shared" si="19"/>
        <v>#REF!</v>
      </c>
      <c r="Q104" s="27" t="e">
        <f t="shared" si="19"/>
        <v>#REF!</v>
      </c>
      <c r="R104" s="27" t="e">
        <f t="shared" si="19"/>
        <v>#REF!</v>
      </c>
      <c r="S104" s="27" t="e">
        <f t="shared" si="19"/>
        <v>#REF!</v>
      </c>
      <c r="T104" s="18">
        <f t="shared" si="19"/>
        <v>0</v>
      </c>
      <c r="U104" s="18">
        <f t="shared" si="19"/>
        <v>0</v>
      </c>
      <c r="V104" s="18">
        <f t="shared" si="19"/>
        <v>0</v>
      </c>
      <c r="W104" s="18">
        <f t="shared" si="19"/>
        <v>0</v>
      </c>
      <c r="X104" s="18">
        <f t="shared" si="19"/>
        <v>0</v>
      </c>
      <c r="Y104" s="27">
        <f t="shared" si="19"/>
        <v>70309.08</v>
      </c>
      <c r="Z104" s="27">
        <f t="shared" si="19"/>
        <v>70345.440000000002</v>
      </c>
      <c r="AA104" s="27" t="e">
        <f t="shared" si="19"/>
        <v>#REF!</v>
      </c>
      <c r="AB104" s="27" t="e">
        <f t="shared" si="19"/>
        <v>#REF!</v>
      </c>
      <c r="AC104" s="27" t="e">
        <f t="shared" si="19"/>
        <v>#REF!</v>
      </c>
      <c r="AD104" s="27" t="e">
        <f t="shared" si="19"/>
        <v>#REF!</v>
      </c>
      <c r="AE104" s="18">
        <f t="shared" si="19"/>
        <v>0</v>
      </c>
      <c r="AF104" s="18">
        <f t="shared" si="19"/>
        <v>0</v>
      </c>
      <c r="AG104" s="18">
        <f t="shared" si="19"/>
        <v>0</v>
      </c>
      <c r="AH104" s="39"/>
      <c r="AI104" s="30"/>
    </row>
    <row r="105" spans="1:35" ht="15.75" thickBot="1">
      <c r="A105" s="155" t="s">
        <v>35</v>
      </c>
      <c r="B105" s="156"/>
      <c r="C105" s="63" t="e">
        <f>C103+C104</f>
        <v>#REF!</v>
      </c>
      <c r="D105" s="63">
        <f>D103+D104</f>
        <v>0</v>
      </c>
      <c r="E105" s="64" t="e">
        <f t="shared" ref="E105:AF105" si="20">E103+E104</f>
        <v>#REF!</v>
      </c>
      <c r="F105" s="63">
        <f t="shared" si="20"/>
        <v>0</v>
      </c>
      <c r="G105" s="63">
        <f t="shared" si="20"/>
        <v>0</v>
      </c>
      <c r="H105" s="63">
        <f t="shared" si="20"/>
        <v>0</v>
      </c>
      <c r="I105" s="63">
        <f t="shared" si="20"/>
        <v>0</v>
      </c>
      <c r="J105" s="63">
        <f t="shared" si="20"/>
        <v>0</v>
      </c>
      <c r="K105" s="63">
        <f t="shared" si="20"/>
        <v>0</v>
      </c>
      <c r="L105" s="63">
        <f t="shared" si="20"/>
        <v>0</v>
      </c>
      <c r="M105" s="63">
        <f t="shared" si="20"/>
        <v>0</v>
      </c>
      <c r="N105" s="63">
        <f t="shared" si="20"/>
        <v>0</v>
      </c>
      <c r="O105" s="64" t="e">
        <f t="shared" si="20"/>
        <v>#REF!</v>
      </c>
      <c r="P105" s="64" t="e">
        <f t="shared" si="20"/>
        <v>#REF!</v>
      </c>
      <c r="Q105" s="64" t="e">
        <f t="shared" si="20"/>
        <v>#REF!</v>
      </c>
      <c r="R105" s="64" t="e">
        <f t="shared" si="20"/>
        <v>#REF!</v>
      </c>
      <c r="S105" s="64" t="e">
        <f t="shared" si="20"/>
        <v>#REF!</v>
      </c>
      <c r="T105" s="63">
        <f t="shared" si="20"/>
        <v>0</v>
      </c>
      <c r="U105" s="63">
        <f t="shared" si="20"/>
        <v>0</v>
      </c>
      <c r="V105" s="63">
        <f t="shared" si="20"/>
        <v>0</v>
      </c>
      <c r="W105" s="63">
        <f t="shared" si="20"/>
        <v>0</v>
      </c>
      <c r="X105" s="63">
        <f t="shared" si="20"/>
        <v>0</v>
      </c>
      <c r="Y105" s="64">
        <f t="shared" si="20"/>
        <v>376000.74</v>
      </c>
      <c r="Z105" s="64">
        <f t="shared" si="20"/>
        <v>376195.2</v>
      </c>
      <c r="AA105" s="64" t="e">
        <f t="shared" si="20"/>
        <v>#REF!</v>
      </c>
      <c r="AB105" s="64" t="e">
        <f t="shared" si="20"/>
        <v>#REF!</v>
      </c>
      <c r="AC105" s="64" t="e">
        <f t="shared" si="20"/>
        <v>#REF!</v>
      </c>
      <c r="AD105" s="64" t="e">
        <f t="shared" si="20"/>
        <v>#REF!</v>
      </c>
      <c r="AE105" s="63">
        <f t="shared" si="20"/>
        <v>0</v>
      </c>
      <c r="AF105" s="63">
        <f t="shared" si="20"/>
        <v>0</v>
      </c>
      <c r="AG105" s="67">
        <f t="shared" ref="AG105" si="21">AG103+AG104</f>
        <v>0</v>
      </c>
      <c r="AH105" s="39"/>
      <c r="AI105" s="30"/>
    </row>
    <row r="106" spans="1:35">
      <c r="A106" s="11"/>
      <c r="B106" s="11"/>
      <c r="C106" s="7"/>
    </row>
    <row r="107" spans="1:35">
      <c r="A107" s="12" t="s">
        <v>31</v>
      </c>
      <c r="B107" s="11"/>
      <c r="C107" s="7"/>
    </row>
    <row r="108" spans="1:35" ht="15.75" thickBot="1"/>
    <row r="109" spans="1:35" ht="24.75">
      <c r="A109" s="158" t="s">
        <v>0</v>
      </c>
      <c r="B109" s="170" t="s">
        <v>1</v>
      </c>
      <c r="C109" s="13" t="s">
        <v>2</v>
      </c>
      <c r="D109" s="157" t="s">
        <v>3</v>
      </c>
      <c r="E109" s="157"/>
      <c r="F109" s="157"/>
      <c r="G109" s="157" t="s">
        <v>4</v>
      </c>
      <c r="H109" s="157"/>
      <c r="I109" s="157"/>
      <c r="J109" s="157" t="s">
        <v>21</v>
      </c>
      <c r="K109" s="157"/>
      <c r="L109" s="157"/>
      <c r="M109" s="157" t="s">
        <v>22</v>
      </c>
      <c r="N109" s="157"/>
      <c r="O109" s="157"/>
      <c r="P109" s="157" t="s">
        <v>24</v>
      </c>
      <c r="Q109" s="157"/>
      <c r="R109" s="157"/>
      <c r="S109" s="157" t="s">
        <v>25</v>
      </c>
      <c r="T109" s="157"/>
      <c r="U109" s="157"/>
      <c r="V109" s="157" t="s">
        <v>26</v>
      </c>
      <c r="W109" s="157"/>
      <c r="X109" s="157"/>
      <c r="Y109" s="157" t="s">
        <v>23</v>
      </c>
      <c r="Z109" s="157"/>
      <c r="AA109" s="157"/>
      <c r="AB109" s="157" t="s">
        <v>27</v>
      </c>
      <c r="AC109" s="157"/>
      <c r="AD109" s="157"/>
      <c r="AE109" s="157" t="s">
        <v>25</v>
      </c>
      <c r="AF109" s="157"/>
      <c r="AG109" s="163"/>
    </row>
    <row r="110" spans="1:35" ht="15.75" thickBot="1">
      <c r="A110" s="160"/>
      <c r="B110" s="172"/>
      <c r="C110" s="1" t="s">
        <v>5</v>
      </c>
      <c r="D110" s="14" t="s">
        <v>12</v>
      </c>
      <c r="E110" s="14" t="s">
        <v>13</v>
      </c>
      <c r="F110" s="14" t="s">
        <v>14</v>
      </c>
      <c r="G110" s="14" t="s">
        <v>15</v>
      </c>
      <c r="H110" s="14" t="s">
        <v>16</v>
      </c>
      <c r="I110" s="14" t="s">
        <v>17</v>
      </c>
      <c r="J110" s="14" t="s">
        <v>6</v>
      </c>
      <c r="K110" s="14" t="s">
        <v>7</v>
      </c>
      <c r="L110" s="14" t="s">
        <v>8</v>
      </c>
      <c r="M110" s="14" t="s">
        <v>9</v>
      </c>
      <c r="N110" s="14" t="s">
        <v>10</v>
      </c>
      <c r="O110" s="14" t="s">
        <v>11</v>
      </c>
      <c r="P110" s="14" t="s">
        <v>12</v>
      </c>
      <c r="Q110" s="14" t="s">
        <v>13</v>
      </c>
      <c r="R110" s="14" t="s">
        <v>14</v>
      </c>
      <c r="S110" s="14" t="s">
        <v>15</v>
      </c>
      <c r="T110" s="14" t="s">
        <v>16</v>
      </c>
      <c r="U110" s="14" t="s">
        <v>17</v>
      </c>
      <c r="V110" s="15" t="s">
        <v>6</v>
      </c>
      <c r="W110" s="15" t="s">
        <v>7</v>
      </c>
      <c r="X110" s="15" t="s">
        <v>8</v>
      </c>
      <c r="Y110" s="15" t="s">
        <v>9</v>
      </c>
      <c r="Z110" s="15" t="s">
        <v>10</v>
      </c>
      <c r="AA110" s="15" t="s">
        <v>11</v>
      </c>
      <c r="AB110" s="15" t="s">
        <v>12</v>
      </c>
      <c r="AC110" s="15" t="s">
        <v>13</v>
      </c>
      <c r="AD110" s="15" t="s">
        <v>14</v>
      </c>
      <c r="AE110" s="15" t="s">
        <v>15</v>
      </c>
      <c r="AF110" s="65" t="s">
        <v>16</v>
      </c>
      <c r="AG110" s="66" t="s">
        <v>17</v>
      </c>
    </row>
    <row r="111" spans="1:35">
      <c r="A111" s="185" t="e">
        <f>#REF!</f>
        <v>#REF!</v>
      </c>
      <c r="B111" s="9" t="e">
        <f>#REF!</f>
        <v>#REF!</v>
      </c>
      <c r="C111" s="17" t="e">
        <f>#REF!</f>
        <v>#REF!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28" t="e">
        <f>C111</f>
        <v>#REF!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33"/>
    </row>
    <row r="112" spans="1:35" ht="15.75" thickBot="1">
      <c r="A112" s="186"/>
      <c r="B112" s="4" t="s">
        <v>18</v>
      </c>
      <c r="C112" s="18" t="e">
        <f>#REF!</f>
        <v>#REF!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27" t="e">
        <f>C112</f>
        <v>#REF!</v>
      </c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34"/>
    </row>
    <row r="113" spans="1:33">
      <c r="A113" s="185" t="e">
        <f>#REF!</f>
        <v>#REF!</v>
      </c>
      <c r="B113" s="9" t="e">
        <f>#REF!</f>
        <v>#REF!</v>
      </c>
      <c r="C113" s="17" t="e">
        <f>#REF!</f>
        <v>#REF!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8" t="e">
        <f>C113</f>
        <v>#REF!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35"/>
    </row>
    <row r="114" spans="1:33" ht="15.75" thickBot="1">
      <c r="A114" s="186"/>
      <c r="B114" s="4" t="s">
        <v>18</v>
      </c>
      <c r="C114" s="18" t="e">
        <f>#REF!</f>
        <v>#REF!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27" t="e">
        <f>C114</f>
        <v>#REF!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34"/>
    </row>
    <row r="115" spans="1:33">
      <c r="A115" s="187" t="e">
        <f>#REF!</f>
        <v>#REF!</v>
      </c>
      <c r="B115" s="10" t="e">
        <f>#REF!</f>
        <v>#REF!</v>
      </c>
      <c r="C115" s="17" t="e">
        <f>#REF!</f>
        <v>#REF!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28" t="e">
        <f>C115</f>
        <v>#REF!</v>
      </c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35"/>
    </row>
    <row r="116" spans="1:33" ht="15.75" thickBot="1">
      <c r="A116" s="186"/>
      <c r="B116" s="4" t="s">
        <v>18</v>
      </c>
      <c r="C116" s="18" t="e">
        <f>#REF!</f>
        <v>#REF!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27" t="e">
        <f>C116</f>
        <v>#REF!</v>
      </c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34"/>
    </row>
    <row r="117" spans="1:33">
      <c r="A117" s="153" t="s">
        <v>19</v>
      </c>
      <c r="B117" s="154"/>
      <c r="C117" s="17" t="e">
        <f>C113+C115+C111</f>
        <v>#REF!</v>
      </c>
      <c r="D117" s="16">
        <f>D111+D113+D115</f>
        <v>0</v>
      </c>
      <c r="E117" s="16">
        <f t="shared" ref="E117:AF117" si="22">E111+E113+E115</f>
        <v>0</v>
      </c>
      <c r="F117" s="16">
        <f t="shared" si="22"/>
        <v>0</v>
      </c>
      <c r="G117" s="16">
        <f t="shared" si="22"/>
        <v>0</v>
      </c>
      <c r="H117" s="16">
        <f t="shared" si="22"/>
        <v>0</v>
      </c>
      <c r="I117" s="16">
        <f t="shared" si="22"/>
        <v>0</v>
      </c>
      <c r="J117" s="16">
        <f t="shared" si="22"/>
        <v>0</v>
      </c>
      <c r="K117" s="16">
        <f t="shared" si="22"/>
        <v>0</v>
      </c>
      <c r="L117" s="16">
        <f t="shared" si="22"/>
        <v>0</v>
      </c>
      <c r="M117" s="16">
        <f t="shared" si="22"/>
        <v>0</v>
      </c>
      <c r="N117" s="16">
        <f t="shared" si="22"/>
        <v>0</v>
      </c>
      <c r="O117" s="16">
        <f t="shared" si="22"/>
        <v>0</v>
      </c>
      <c r="P117" s="28" t="e">
        <f t="shared" si="22"/>
        <v>#REF!</v>
      </c>
      <c r="Q117" s="28" t="e">
        <f t="shared" si="22"/>
        <v>#REF!</v>
      </c>
      <c r="R117" s="16">
        <f t="shared" si="22"/>
        <v>0</v>
      </c>
      <c r="S117" s="16">
        <f t="shared" si="22"/>
        <v>0</v>
      </c>
      <c r="T117" s="16">
        <f t="shared" si="22"/>
        <v>0</v>
      </c>
      <c r="U117" s="16">
        <f t="shared" si="22"/>
        <v>0</v>
      </c>
      <c r="V117" s="16">
        <f t="shared" si="22"/>
        <v>0</v>
      </c>
      <c r="W117" s="16">
        <f t="shared" si="22"/>
        <v>0</v>
      </c>
      <c r="X117" s="16">
        <f t="shared" si="22"/>
        <v>0</v>
      </c>
      <c r="Y117" s="16">
        <f t="shared" si="22"/>
        <v>0</v>
      </c>
      <c r="Z117" s="16">
        <f t="shared" si="22"/>
        <v>0</v>
      </c>
      <c r="AA117" s="16">
        <f t="shared" si="22"/>
        <v>0</v>
      </c>
      <c r="AB117" s="16">
        <f t="shared" si="22"/>
        <v>0</v>
      </c>
      <c r="AC117" s="16">
        <f t="shared" si="22"/>
        <v>0</v>
      </c>
      <c r="AD117" s="16">
        <f t="shared" si="22"/>
        <v>0</v>
      </c>
      <c r="AE117" s="16">
        <f t="shared" si="22"/>
        <v>0</v>
      </c>
      <c r="AF117" s="16">
        <f t="shared" si="22"/>
        <v>0</v>
      </c>
      <c r="AG117" s="35">
        <f t="shared" ref="AG117" si="23">AG111+AG113+AG115</f>
        <v>0</v>
      </c>
    </row>
    <row r="118" spans="1:33" ht="15.75" thickBot="1">
      <c r="A118" s="155" t="s">
        <v>20</v>
      </c>
      <c r="B118" s="156"/>
      <c r="C118" s="18" t="e">
        <f>C114+C116+C112</f>
        <v>#REF!</v>
      </c>
      <c r="D118" s="18">
        <f>D112+D114+D116</f>
        <v>0</v>
      </c>
      <c r="E118" s="18">
        <f t="shared" ref="E118:AF118" si="24">E112+E114+E116</f>
        <v>0</v>
      </c>
      <c r="F118" s="18">
        <f t="shared" si="24"/>
        <v>0</v>
      </c>
      <c r="G118" s="18">
        <f t="shared" si="24"/>
        <v>0</v>
      </c>
      <c r="H118" s="18">
        <f t="shared" si="24"/>
        <v>0</v>
      </c>
      <c r="I118" s="18">
        <f t="shared" si="24"/>
        <v>0</v>
      </c>
      <c r="J118" s="18">
        <f t="shared" si="24"/>
        <v>0</v>
      </c>
      <c r="K118" s="18">
        <f t="shared" si="24"/>
        <v>0</v>
      </c>
      <c r="L118" s="18">
        <f t="shared" si="24"/>
        <v>0</v>
      </c>
      <c r="M118" s="18">
        <f t="shared" si="24"/>
        <v>0</v>
      </c>
      <c r="N118" s="18">
        <f t="shared" si="24"/>
        <v>0</v>
      </c>
      <c r="O118" s="18">
        <f t="shared" si="24"/>
        <v>0</v>
      </c>
      <c r="P118" s="27" t="e">
        <f t="shared" si="24"/>
        <v>#REF!</v>
      </c>
      <c r="Q118" s="27" t="e">
        <f t="shared" si="24"/>
        <v>#REF!</v>
      </c>
      <c r="R118" s="18">
        <f t="shared" si="24"/>
        <v>0</v>
      </c>
      <c r="S118" s="18">
        <f t="shared" si="24"/>
        <v>0</v>
      </c>
      <c r="T118" s="18">
        <f t="shared" si="24"/>
        <v>0</v>
      </c>
      <c r="U118" s="18">
        <f t="shared" si="24"/>
        <v>0</v>
      </c>
      <c r="V118" s="18">
        <f t="shared" si="24"/>
        <v>0</v>
      </c>
      <c r="W118" s="18">
        <f t="shared" si="24"/>
        <v>0</v>
      </c>
      <c r="X118" s="18">
        <f t="shared" si="24"/>
        <v>0</v>
      </c>
      <c r="Y118" s="18">
        <f t="shared" si="24"/>
        <v>0</v>
      </c>
      <c r="Z118" s="18">
        <f t="shared" si="24"/>
        <v>0</v>
      </c>
      <c r="AA118" s="18">
        <f t="shared" si="24"/>
        <v>0</v>
      </c>
      <c r="AB118" s="18">
        <f t="shared" si="24"/>
        <v>0</v>
      </c>
      <c r="AC118" s="18">
        <f t="shared" si="24"/>
        <v>0</v>
      </c>
      <c r="AD118" s="18">
        <f t="shared" si="24"/>
        <v>0</v>
      </c>
      <c r="AE118" s="18">
        <f t="shared" si="24"/>
        <v>0</v>
      </c>
      <c r="AF118" s="18">
        <f t="shared" si="24"/>
        <v>0</v>
      </c>
      <c r="AG118" s="34">
        <f t="shared" ref="AG118" si="25">AG112+AG114+AG116</f>
        <v>0</v>
      </c>
    </row>
    <row r="119" spans="1:33" ht="15.75" thickBot="1">
      <c r="A119" s="155" t="s">
        <v>35</v>
      </c>
      <c r="B119" s="156"/>
      <c r="C119" s="63" t="e">
        <f>C117+C118</f>
        <v>#REF!</v>
      </c>
      <c r="D119" s="63">
        <f t="shared" ref="D119:AG119" si="26">D117+D118</f>
        <v>0</v>
      </c>
      <c r="E119" s="63">
        <f t="shared" si="26"/>
        <v>0</v>
      </c>
      <c r="F119" s="63">
        <f t="shared" si="26"/>
        <v>0</v>
      </c>
      <c r="G119" s="63">
        <f t="shared" si="26"/>
        <v>0</v>
      </c>
      <c r="H119" s="63">
        <f t="shared" si="26"/>
        <v>0</v>
      </c>
      <c r="I119" s="63">
        <f t="shared" si="26"/>
        <v>0</v>
      </c>
      <c r="J119" s="63">
        <f t="shared" si="26"/>
        <v>0</v>
      </c>
      <c r="K119" s="63">
        <f t="shared" si="26"/>
        <v>0</v>
      </c>
      <c r="L119" s="63">
        <f t="shared" si="26"/>
        <v>0</v>
      </c>
      <c r="M119" s="63">
        <f t="shared" si="26"/>
        <v>0</v>
      </c>
      <c r="N119" s="63">
        <f t="shared" si="26"/>
        <v>0</v>
      </c>
      <c r="O119" s="63">
        <f t="shared" si="26"/>
        <v>0</v>
      </c>
      <c r="P119" s="64" t="e">
        <f t="shared" si="26"/>
        <v>#REF!</v>
      </c>
      <c r="Q119" s="64" t="e">
        <f t="shared" si="26"/>
        <v>#REF!</v>
      </c>
      <c r="R119" s="63">
        <f t="shared" si="26"/>
        <v>0</v>
      </c>
      <c r="S119" s="63">
        <f t="shared" si="26"/>
        <v>0</v>
      </c>
      <c r="T119" s="63">
        <f t="shared" si="26"/>
        <v>0</v>
      </c>
      <c r="U119" s="63">
        <f t="shared" si="26"/>
        <v>0</v>
      </c>
      <c r="V119" s="63">
        <f t="shared" si="26"/>
        <v>0</v>
      </c>
      <c r="W119" s="63">
        <f t="shared" si="26"/>
        <v>0</v>
      </c>
      <c r="X119" s="63">
        <f t="shared" si="26"/>
        <v>0</v>
      </c>
      <c r="Y119" s="63">
        <f t="shared" si="26"/>
        <v>0</v>
      </c>
      <c r="Z119" s="63">
        <f t="shared" si="26"/>
        <v>0</v>
      </c>
      <c r="AA119" s="63">
        <f t="shared" si="26"/>
        <v>0</v>
      </c>
      <c r="AB119" s="63">
        <f t="shared" si="26"/>
        <v>0</v>
      </c>
      <c r="AC119" s="63">
        <f t="shared" si="26"/>
        <v>0</v>
      </c>
      <c r="AD119" s="63">
        <f t="shared" si="26"/>
        <v>0</v>
      </c>
      <c r="AE119" s="63">
        <f t="shared" si="26"/>
        <v>0</v>
      </c>
      <c r="AF119" s="63">
        <f t="shared" si="26"/>
        <v>0</v>
      </c>
      <c r="AG119" s="67">
        <f t="shared" si="26"/>
        <v>0</v>
      </c>
    </row>
    <row r="121" spans="1:33">
      <c r="B121" t="s">
        <v>37</v>
      </c>
    </row>
    <row r="122" spans="1:33">
      <c r="B122" s="68" t="s">
        <v>32</v>
      </c>
      <c r="C122" s="69" t="e">
        <f>E103</f>
        <v>#REF!</v>
      </c>
    </row>
    <row r="123" spans="1:33">
      <c r="B123" s="68" t="s">
        <v>33</v>
      </c>
      <c r="C123" s="69" t="e">
        <f>SUM(F103:U103)</f>
        <v>#REF!</v>
      </c>
    </row>
    <row r="124" spans="1:33">
      <c r="B124" s="68" t="s">
        <v>34</v>
      </c>
      <c r="C124" s="69" t="e">
        <f>SUM(V103:AG103)</f>
        <v>#REF!</v>
      </c>
    </row>
    <row r="125" spans="1:33">
      <c r="B125" s="68"/>
      <c r="C125" s="69" t="e">
        <f>SUM(C122:C124)</f>
        <v>#REF!</v>
      </c>
    </row>
    <row r="126" spans="1:33">
      <c r="C126" s="7"/>
    </row>
    <row r="127" spans="1:33">
      <c r="B127" t="s">
        <v>36</v>
      </c>
      <c r="C127" s="7"/>
    </row>
    <row r="128" spans="1:33">
      <c r="B128" s="68" t="s">
        <v>32</v>
      </c>
      <c r="C128" s="69">
        <f>E117</f>
        <v>0</v>
      </c>
      <c r="E128" s="7"/>
    </row>
    <row r="129" spans="1:5">
      <c r="B129" s="68" t="s">
        <v>33</v>
      </c>
      <c r="C129" s="69" t="e">
        <f>SUM(F117:U117)</f>
        <v>#REF!</v>
      </c>
    </row>
    <row r="130" spans="1:5">
      <c r="B130" s="68" t="s">
        <v>34</v>
      </c>
      <c r="C130" s="69">
        <f>SUM(V118:AG118)</f>
        <v>0</v>
      </c>
    </row>
    <row r="131" spans="1:5">
      <c r="B131" s="68"/>
      <c r="C131" s="69" t="e">
        <f>SUM(C128:C130)</f>
        <v>#REF!</v>
      </c>
    </row>
    <row r="133" spans="1:5">
      <c r="A133" s="30"/>
      <c r="B133" s="30"/>
      <c r="C133" s="30"/>
    </row>
    <row r="134" spans="1:5">
      <c r="A134" s="30"/>
      <c r="B134" s="30"/>
      <c r="C134" s="39"/>
    </row>
    <row r="135" spans="1:5">
      <c r="A135" s="30"/>
      <c r="B135" s="30"/>
      <c r="C135" s="39"/>
    </row>
    <row r="136" spans="1:5">
      <c r="A136" s="30"/>
      <c r="B136" s="30"/>
      <c r="C136" s="39"/>
    </row>
    <row r="137" spans="1:5">
      <c r="A137" s="30"/>
      <c r="B137" s="30"/>
      <c r="C137" s="39"/>
    </row>
    <row r="140" spans="1:5">
      <c r="C140" s="7"/>
    </row>
    <row r="142" spans="1:5">
      <c r="C142" s="7"/>
      <c r="E142" s="7"/>
    </row>
    <row r="147" spans="3:3">
      <c r="C147" s="7"/>
    </row>
  </sheetData>
  <mergeCells count="82">
    <mergeCell ref="A119:B119"/>
    <mergeCell ref="A49:A50"/>
    <mergeCell ref="A105:B105"/>
    <mergeCell ref="A35:A36"/>
    <mergeCell ref="A37:A38"/>
    <mergeCell ref="A39:A40"/>
    <mergeCell ref="A41:A42"/>
    <mergeCell ref="A51:A52"/>
    <mergeCell ref="A75:A76"/>
    <mergeCell ref="A77:A78"/>
    <mergeCell ref="A79:A80"/>
    <mergeCell ref="A81:A82"/>
    <mergeCell ref="A83:A84"/>
    <mergeCell ref="A85:A86"/>
    <mergeCell ref="A87:A88"/>
    <mergeCell ref="A67:A68"/>
    <mergeCell ref="A3:A4"/>
    <mergeCell ref="B3:B4"/>
    <mergeCell ref="D3:F3"/>
    <mergeCell ref="G3:I3"/>
    <mergeCell ref="A21:A22"/>
    <mergeCell ref="A91:A92"/>
    <mergeCell ref="A47:A48"/>
    <mergeCell ref="A89:A90"/>
    <mergeCell ref="A53:A54"/>
    <mergeCell ref="A55:A56"/>
    <mergeCell ref="A57:A58"/>
    <mergeCell ref="A59:A60"/>
    <mergeCell ref="A61:A62"/>
    <mergeCell ref="AB3:AD3"/>
    <mergeCell ref="AE3:AG3"/>
    <mergeCell ref="A33:A34"/>
    <mergeCell ref="V3:X3"/>
    <mergeCell ref="Y3:AA3"/>
    <mergeCell ref="P3:R3"/>
    <mergeCell ref="A23:A24"/>
    <mergeCell ref="A27:A28"/>
    <mergeCell ref="A29:A30"/>
    <mergeCell ref="A31:A32"/>
    <mergeCell ref="A5:A6"/>
    <mergeCell ref="A7:A8"/>
    <mergeCell ref="A9:A10"/>
    <mergeCell ref="A11:A12"/>
    <mergeCell ref="A13:A14"/>
    <mergeCell ref="A15:A16"/>
    <mergeCell ref="A93:A94"/>
    <mergeCell ref="A97:A98"/>
    <mergeCell ref="A95:A96"/>
    <mergeCell ref="A25:A26"/>
    <mergeCell ref="S3:U3"/>
    <mergeCell ref="J3:L3"/>
    <mergeCell ref="M3:O3"/>
    <mergeCell ref="A73:A74"/>
    <mergeCell ref="A71:A72"/>
    <mergeCell ref="A43:A44"/>
    <mergeCell ref="A45:A46"/>
    <mergeCell ref="A69:A70"/>
    <mergeCell ref="A17:A18"/>
    <mergeCell ref="A19:A20"/>
    <mergeCell ref="A63:A64"/>
    <mergeCell ref="A65:A66"/>
    <mergeCell ref="AE109:AG109"/>
    <mergeCell ref="A109:A110"/>
    <mergeCell ref="B109:B110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9:AD109"/>
    <mergeCell ref="A117:B117"/>
    <mergeCell ref="A118:B118"/>
    <mergeCell ref="A111:A112"/>
    <mergeCell ref="A99:A100"/>
    <mergeCell ref="A104:B104"/>
    <mergeCell ref="A103:B103"/>
    <mergeCell ref="A113:A114"/>
    <mergeCell ref="A115:A116"/>
    <mergeCell ref="A101:A10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topLeftCell="A7" workbookViewId="0">
      <selection activeCell="E44" sqref="E44"/>
    </sheetView>
  </sheetViews>
  <sheetFormatPr defaultRowHeight="15"/>
  <cols>
    <col min="1" max="1" width="17.85546875" customWidth="1"/>
    <col min="3" max="3" width="10.5703125" customWidth="1"/>
  </cols>
  <sheetData>
    <row r="1" spans="1:3">
      <c r="A1" s="7">
        <v>62297.45</v>
      </c>
      <c r="B1" s="7"/>
      <c r="C1" s="7"/>
    </row>
    <row r="2" spans="1:3">
      <c r="B2" s="7"/>
      <c r="C2" s="7">
        <v>41060.6</v>
      </c>
    </row>
    <row r="3" spans="1:3">
      <c r="B3" s="7"/>
      <c r="C3" s="7">
        <v>21236.85</v>
      </c>
    </row>
    <row r="4" spans="1:3">
      <c r="A4" s="7">
        <v>1339.78</v>
      </c>
      <c r="B4" s="7"/>
      <c r="C4" s="7"/>
    </row>
    <row r="5" spans="1:3">
      <c r="B5" s="7"/>
      <c r="C5" s="7">
        <v>1339.78</v>
      </c>
    </row>
    <row r="6" spans="1:3">
      <c r="A6" s="7">
        <v>295440.15999999997</v>
      </c>
      <c r="B6" s="7"/>
      <c r="C6" s="7"/>
    </row>
    <row r="7" spans="1:3">
      <c r="B7" s="7"/>
      <c r="C7" s="7">
        <v>45969.37</v>
      </c>
    </row>
    <row r="8" spans="1:3">
      <c r="B8" s="7"/>
      <c r="C8" s="7">
        <v>79130.33</v>
      </c>
    </row>
    <row r="9" spans="1:3">
      <c r="B9" s="7"/>
      <c r="C9" s="7">
        <v>87808.18</v>
      </c>
    </row>
    <row r="10" spans="1:3">
      <c r="B10" s="7"/>
      <c r="C10" s="7">
        <v>46427.41</v>
      </c>
    </row>
    <row r="11" spans="1:3">
      <c r="B11" s="7"/>
      <c r="C11" s="7">
        <v>36104.870000000003</v>
      </c>
    </row>
    <row r="12" spans="1:3">
      <c r="A12" s="7">
        <v>556866.9</v>
      </c>
      <c r="B12" s="7"/>
      <c r="C12" s="7"/>
    </row>
    <row r="13" spans="1:3">
      <c r="B13" s="7"/>
      <c r="C13" s="7">
        <v>108722.29</v>
      </c>
    </row>
    <row r="14" spans="1:3">
      <c r="B14" s="7"/>
      <c r="C14" s="7">
        <v>371942.05</v>
      </c>
    </row>
    <row r="15" spans="1:3">
      <c r="B15" s="7"/>
      <c r="C15" s="7">
        <v>40148.58</v>
      </c>
    </row>
    <row r="16" spans="1:3">
      <c r="B16" s="7"/>
      <c r="C16" s="7">
        <v>36053.980000000003</v>
      </c>
    </row>
    <row r="17" spans="1:3">
      <c r="A17" s="7">
        <v>876613.36</v>
      </c>
      <c r="B17" s="7"/>
      <c r="C17" s="7"/>
    </row>
    <row r="18" spans="1:3">
      <c r="B18" s="7"/>
      <c r="C18" s="7">
        <v>18834.55</v>
      </c>
    </row>
    <row r="19" spans="1:3">
      <c r="B19" s="7"/>
      <c r="C19" s="7">
        <v>41554.99</v>
      </c>
    </row>
    <row r="20" spans="1:3">
      <c r="B20" s="7"/>
      <c r="C20" s="7">
        <v>66356.679999999993</v>
      </c>
    </row>
    <row r="21" spans="1:3">
      <c r="B21" s="7"/>
      <c r="C21" s="7">
        <v>536566.25</v>
      </c>
    </row>
    <row r="22" spans="1:3">
      <c r="B22" s="7"/>
      <c r="C22" s="7">
        <v>82106.710000000006</v>
      </c>
    </row>
    <row r="23" spans="1:3">
      <c r="B23" s="7"/>
      <c r="C23" s="7">
        <v>34776.839999999997</v>
      </c>
    </row>
    <row r="24" spans="1:3">
      <c r="B24" s="7"/>
      <c r="C24" s="7">
        <v>37953.279999999999</v>
      </c>
    </row>
    <row r="25" spans="1:3">
      <c r="B25" s="7"/>
      <c r="C25" s="7">
        <v>20743.099999999999</v>
      </c>
    </row>
    <row r="26" spans="1:3">
      <c r="B26" s="7"/>
      <c r="C26" s="7">
        <v>34892.639999999999</v>
      </c>
    </row>
    <row r="27" spans="1:3">
      <c r="B27" s="7"/>
      <c r="C27" s="7">
        <v>2528.3200000000002</v>
      </c>
    </row>
    <row r="28" spans="1:3">
      <c r="A28" s="7">
        <v>100750.08</v>
      </c>
      <c r="B28" s="7"/>
    </row>
    <row r="29" spans="1:3">
      <c r="B29" s="7"/>
      <c r="C29" s="7">
        <v>46837.89</v>
      </c>
    </row>
    <row r="30" spans="1:3">
      <c r="B30" s="7"/>
      <c r="C30" s="7">
        <v>53912.19</v>
      </c>
    </row>
    <row r="31" spans="1:3">
      <c r="A31" s="7">
        <v>14432.57</v>
      </c>
      <c r="B31" s="7"/>
      <c r="C31" s="7"/>
    </row>
    <row r="32" spans="1:3">
      <c r="B32" s="7"/>
      <c r="C32" s="7">
        <v>5593.22</v>
      </c>
    </row>
    <row r="33" spans="1:3">
      <c r="B33" s="7"/>
      <c r="C33" s="7">
        <v>8839.35</v>
      </c>
    </row>
    <row r="34" spans="1:3">
      <c r="A34" s="7">
        <v>2891.61</v>
      </c>
      <c r="B34" s="7"/>
      <c r="C34" s="7"/>
    </row>
    <row r="35" spans="1:3">
      <c r="A35" s="7">
        <v>272086.36</v>
      </c>
      <c r="B35" s="7"/>
      <c r="C35" s="7"/>
    </row>
    <row r="36" spans="1:3">
      <c r="C36" s="7">
        <v>182140.06</v>
      </c>
    </row>
    <row r="37" spans="1:3">
      <c r="C37" s="7">
        <v>18677.990000000002</v>
      </c>
    </row>
    <row r="38" spans="1:3">
      <c r="C38" s="7">
        <v>71268.31</v>
      </c>
    </row>
    <row r="39" spans="1:3">
      <c r="A39" s="7">
        <v>948000</v>
      </c>
    </row>
    <row r="40" spans="1:3">
      <c r="C40" s="7">
        <v>4000</v>
      </c>
    </row>
    <row r="41" spans="1:3">
      <c r="C41" s="7">
        <v>62000</v>
      </c>
    </row>
    <row r="42" spans="1:3">
      <c r="C42" s="7">
        <v>850000</v>
      </c>
    </row>
    <row r="43" spans="1:3">
      <c r="C43" s="7">
        <v>7000</v>
      </c>
    </row>
    <row r="44" spans="1:3">
      <c r="C44" s="7">
        <v>25000</v>
      </c>
    </row>
    <row r="45" spans="1:3">
      <c r="A45" s="7">
        <f>SUM(A1:A44)</f>
        <v>3130718.27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B1" sqref="B1"/>
    </sheetView>
  </sheetViews>
  <sheetFormatPr defaultRowHeight="15"/>
  <sheetData>
    <row r="1" spans="1:1">
      <c r="A1">
        <v>200</v>
      </c>
    </row>
    <row r="2" spans="1:1">
      <c r="A2">
        <v>153</v>
      </c>
    </row>
    <row r="3" spans="1:1">
      <c r="A3">
        <v>153</v>
      </c>
    </row>
    <row r="4" spans="1:1">
      <c r="A4">
        <v>307.5</v>
      </c>
    </row>
    <row r="5" spans="1:1">
      <c r="A5">
        <v>20</v>
      </c>
    </row>
    <row r="6" spans="1:1">
      <c r="A6">
        <v>459.7</v>
      </c>
    </row>
    <row r="7" spans="1:1">
      <c r="A7">
        <v>1815.6</v>
      </c>
    </row>
    <row r="8" spans="1:1">
      <c r="A8">
        <v>-540</v>
      </c>
    </row>
    <row r="9" spans="1:1">
      <c r="A9">
        <v>836.4</v>
      </c>
    </row>
    <row r="10" spans="1:1">
      <c r="A10">
        <v>-198.4</v>
      </c>
    </row>
    <row r="11" spans="1:1">
      <c r="A11">
        <v>2236.86</v>
      </c>
    </row>
    <row r="12" spans="1:1">
      <c r="A12">
        <v>438.6</v>
      </c>
    </row>
    <row r="13" spans="1:1">
      <c r="A13">
        <v>316.2</v>
      </c>
    </row>
    <row r="14" spans="1:1">
      <c r="A14">
        <v>92.38</v>
      </c>
    </row>
    <row r="15" spans="1:1">
      <c r="A15">
        <f>SUM(A1:A14)</f>
        <v>6290.84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34" zoomScale="80" zoomScaleNormal="80" workbookViewId="0">
      <selection activeCell="L49" sqref="L49"/>
    </sheetView>
  </sheetViews>
  <sheetFormatPr defaultRowHeight="15"/>
  <cols>
    <col min="1" max="1" width="7.42578125" customWidth="1"/>
    <col min="2" max="2" width="10.5703125" customWidth="1"/>
    <col min="3" max="3" width="10.7109375" customWidth="1"/>
    <col min="4" max="4" width="9.85546875" bestFit="1" customWidth="1"/>
    <col min="5" max="5" width="12.85546875" customWidth="1"/>
    <col min="6" max="6" width="11.28515625" customWidth="1"/>
    <col min="7" max="7" width="12.7109375" customWidth="1"/>
    <col min="8" max="8" width="10.42578125" customWidth="1"/>
    <col min="9" max="9" width="9.85546875" bestFit="1" customWidth="1"/>
    <col min="10" max="10" width="13.28515625" customWidth="1"/>
    <col min="11" max="11" width="11.7109375" customWidth="1"/>
    <col min="12" max="12" width="13.140625" customWidth="1"/>
    <col min="13" max="13" width="10.42578125" customWidth="1"/>
    <col min="14" max="14" width="9.85546875" bestFit="1" customWidth="1"/>
    <col min="15" max="15" width="12.42578125" customWidth="1"/>
    <col min="16" max="16" width="10.42578125" customWidth="1"/>
    <col min="17" max="17" width="11.5703125" customWidth="1"/>
    <col min="19" max="19" width="12.7109375" customWidth="1"/>
    <col min="20" max="20" width="10.7109375" customWidth="1"/>
    <col min="21" max="21" width="12.85546875" customWidth="1"/>
  </cols>
  <sheetData>
    <row r="1" spans="1:21" ht="18.75">
      <c r="A1" s="146" t="s">
        <v>154</v>
      </c>
      <c r="R1" t="s">
        <v>186</v>
      </c>
    </row>
    <row r="2" spans="1:21" ht="18.75">
      <c r="A2" s="146"/>
    </row>
    <row r="3" spans="1:21" ht="18.75">
      <c r="A3" s="146" t="s">
        <v>58</v>
      </c>
    </row>
    <row r="5" spans="1:21" ht="18.75" customHeight="1">
      <c r="A5" s="117"/>
      <c r="C5" s="188" t="s">
        <v>59</v>
      </c>
      <c r="D5" s="188"/>
      <c r="E5" s="188"/>
      <c r="F5" s="188"/>
      <c r="G5" s="188"/>
      <c r="H5" s="188" t="s">
        <v>107</v>
      </c>
      <c r="I5" s="188"/>
      <c r="J5" s="188"/>
      <c r="K5" s="188"/>
      <c r="L5" s="188"/>
      <c r="M5" s="189" t="s">
        <v>129</v>
      </c>
      <c r="N5" s="189"/>
      <c r="O5" s="189"/>
      <c r="P5" s="189"/>
      <c r="Q5" s="189"/>
      <c r="R5" s="190" t="s">
        <v>163</v>
      </c>
      <c r="S5" s="190"/>
      <c r="T5" s="190"/>
      <c r="U5" s="190"/>
    </row>
    <row r="6" spans="1:21" ht="46.5" customHeight="1">
      <c r="A6" s="118" t="s">
        <v>155</v>
      </c>
      <c r="B6" s="119" t="s">
        <v>157</v>
      </c>
      <c r="C6" s="118" t="s">
        <v>156</v>
      </c>
      <c r="D6" s="119" t="s">
        <v>159</v>
      </c>
      <c r="E6" s="119" t="s">
        <v>28</v>
      </c>
      <c r="F6" s="119" t="s">
        <v>5</v>
      </c>
      <c r="G6" s="119" t="s">
        <v>29</v>
      </c>
      <c r="H6" s="118" t="s">
        <v>156</v>
      </c>
      <c r="I6" s="119" t="s">
        <v>159</v>
      </c>
      <c r="J6" s="119" t="s">
        <v>28</v>
      </c>
      <c r="K6" s="119" t="s">
        <v>5</v>
      </c>
      <c r="L6" s="119" t="s">
        <v>29</v>
      </c>
      <c r="M6" s="118" t="s">
        <v>156</v>
      </c>
      <c r="N6" s="119" t="s">
        <v>159</v>
      </c>
      <c r="O6" s="119" t="s">
        <v>28</v>
      </c>
      <c r="P6" s="119" t="s">
        <v>5</v>
      </c>
      <c r="Q6" s="119" t="s">
        <v>29</v>
      </c>
      <c r="R6" s="128" t="s">
        <v>158</v>
      </c>
      <c r="S6" s="128" t="s">
        <v>160</v>
      </c>
      <c r="T6" s="128" t="s">
        <v>162</v>
      </c>
      <c r="U6" s="128" t="s">
        <v>161</v>
      </c>
    </row>
    <row r="7" spans="1:21" ht="13.5" customHeight="1">
      <c r="A7" s="129">
        <v>1</v>
      </c>
      <c r="B7" s="129">
        <v>2</v>
      </c>
      <c r="C7" s="129">
        <v>3</v>
      </c>
      <c r="D7" s="129">
        <v>4</v>
      </c>
      <c r="E7" s="129" t="s">
        <v>164</v>
      </c>
      <c r="F7" s="129" t="s">
        <v>172</v>
      </c>
      <c r="G7" s="129" t="s">
        <v>171</v>
      </c>
      <c r="H7" s="129">
        <v>8</v>
      </c>
      <c r="I7" s="129">
        <v>9</v>
      </c>
      <c r="J7" s="129" t="s">
        <v>165</v>
      </c>
      <c r="K7" s="129" t="s">
        <v>174</v>
      </c>
      <c r="L7" s="129" t="s">
        <v>173</v>
      </c>
      <c r="M7" s="129">
        <v>13</v>
      </c>
      <c r="N7" s="129">
        <v>14</v>
      </c>
      <c r="O7" s="129" t="s">
        <v>166</v>
      </c>
      <c r="P7" s="129" t="s">
        <v>176</v>
      </c>
      <c r="Q7" s="129" t="s">
        <v>175</v>
      </c>
      <c r="R7" s="129" t="s">
        <v>167</v>
      </c>
      <c r="S7" s="129" t="s">
        <v>168</v>
      </c>
      <c r="T7" s="129" t="s">
        <v>169</v>
      </c>
      <c r="U7" s="129" t="s">
        <v>170</v>
      </c>
    </row>
    <row r="8" spans="1:21">
      <c r="A8" s="120">
        <v>1</v>
      </c>
      <c r="B8" s="68">
        <v>1.62</v>
      </c>
      <c r="C8" s="103">
        <v>1</v>
      </c>
      <c r="D8" s="69">
        <v>0</v>
      </c>
      <c r="E8" s="69">
        <f>C8*D8</f>
        <v>0</v>
      </c>
      <c r="F8" s="69">
        <f>G8-E8</f>
        <v>0</v>
      </c>
      <c r="G8" s="69">
        <f>E8*1.08</f>
        <v>0</v>
      </c>
      <c r="H8" s="130">
        <v>0</v>
      </c>
      <c r="I8" s="97">
        <v>0</v>
      </c>
      <c r="J8" s="97">
        <f>H8*I8</f>
        <v>0</v>
      </c>
      <c r="K8" s="97">
        <f>L8-J8</f>
        <v>0</v>
      </c>
      <c r="L8" s="97">
        <f>J8*1.08</f>
        <v>0</v>
      </c>
      <c r="M8" s="130">
        <v>0</v>
      </c>
      <c r="N8" s="97">
        <v>0</v>
      </c>
      <c r="O8" s="97">
        <f>N8*M8</f>
        <v>0</v>
      </c>
      <c r="P8" s="97">
        <f>Q8-O8</f>
        <v>0</v>
      </c>
      <c r="Q8" s="97">
        <f>O8*1.08</f>
        <v>0</v>
      </c>
      <c r="R8" s="127">
        <f>C8+H8+M8</f>
        <v>1</v>
      </c>
      <c r="S8" s="69">
        <f t="shared" ref="S8:S29" si="0">E8+J8+O8</f>
        <v>0</v>
      </c>
      <c r="T8" s="69">
        <f>U8-S8</f>
        <v>0</v>
      </c>
      <c r="U8" s="69">
        <f t="shared" ref="U8:U29" si="1">G8+L8+Q8</f>
        <v>0</v>
      </c>
    </row>
    <row r="9" spans="1:21">
      <c r="A9" s="120">
        <v>2</v>
      </c>
      <c r="B9" s="68">
        <v>1.89</v>
      </c>
      <c r="C9" s="103">
        <v>1</v>
      </c>
      <c r="D9" s="69">
        <v>0</v>
      </c>
      <c r="E9" s="69">
        <f t="shared" ref="E9:E29" si="2">C9*D9</f>
        <v>0</v>
      </c>
      <c r="F9" s="69">
        <f t="shared" ref="F9:F28" si="3">G9-E9</f>
        <v>0</v>
      </c>
      <c r="G9" s="69">
        <f t="shared" ref="G9:G29" si="4">E9*1.08</f>
        <v>0</v>
      </c>
      <c r="H9" s="130">
        <v>0</v>
      </c>
      <c r="I9" s="97">
        <v>0</v>
      </c>
      <c r="J9" s="97">
        <f t="shared" ref="J9:J29" si="5">H9*I9</f>
        <v>0</v>
      </c>
      <c r="K9" s="97">
        <f t="shared" ref="K9:K29" si="6">L9-J9</f>
        <v>0</v>
      </c>
      <c r="L9" s="97">
        <f t="shared" ref="L9:L29" si="7">J9*1.08</f>
        <v>0</v>
      </c>
      <c r="M9" s="130">
        <v>0</v>
      </c>
      <c r="N9" s="97">
        <v>0</v>
      </c>
      <c r="O9" s="97">
        <f t="shared" ref="O9:O29" si="8">N9*M9</f>
        <v>0</v>
      </c>
      <c r="P9" s="97">
        <f t="shared" ref="P9:P29" si="9">Q9-O9</f>
        <v>0</v>
      </c>
      <c r="Q9" s="97">
        <f t="shared" ref="Q9:Q29" si="10">O9*1.08</f>
        <v>0</v>
      </c>
      <c r="R9" s="103">
        <f t="shared" ref="R9:R24" si="11">C9+H9+M9</f>
        <v>1</v>
      </c>
      <c r="S9" s="69">
        <f t="shared" si="0"/>
        <v>0</v>
      </c>
      <c r="T9" s="69">
        <f t="shared" ref="T9:T29" si="12">U9-S9</f>
        <v>0</v>
      </c>
      <c r="U9" s="69">
        <f t="shared" si="1"/>
        <v>0</v>
      </c>
    </row>
    <row r="10" spans="1:21">
      <c r="A10" s="120">
        <v>3</v>
      </c>
      <c r="B10" s="68">
        <v>2.16</v>
      </c>
      <c r="C10" s="103">
        <v>1</v>
      </c>
      <c r="D10" s="69">
        <v>0</v>
      </c>
      <c r="E10" s="69">
        <f t="shared" si="2"/>
        <v>0</v>
      </c>
      <c r="F10" s="69">
        <f t="shared" si="3"/>
        <v>0</v>
      </c>
      <c r="G10" s="69">
        <f t="shared" si="4"/>
        <v>0</v>
      </c>
      <c r="H10" s="103">
        <v>8</v>
      </c>
      <c r="I10" s="69">
        <v>0</v>
      </c>
      <c r="J10" s="69">
        <f t="shared" si="5"/>
        <v>0</v>
      </c>
      <c r="K10" s="69">
        <f t="shared" si="6"/>
        <v>0</v>
      </c>
      <c r="L10" s="69">
        <f t="shared" si="7"/>
        <v>0</v>
      </c>
      <c r="M10" s="130">
        <v>0</v>
      </c>
      <c r="N10" s="97">
        <v>0</v>
      </c>
      <c r="O10" s="97">
        <f t="shared" si="8"/>
        <v>0</v>
      </c>
      <c r="P10" s="97">
        <f t="shared" si="9"/>
        <v>0</v>
      </c>
      <c r="Q10" s="97">
        <f t="shared" si="10"/>
        <v>0</v>
      </c>
      <c r="R10" s="103">
        <f t="shared" si="11"/>
        <v>9</v>
      </c>
      <c r="S10" s="69">
        <f t="shared" si="0"/>
        <v>0</v>
      </c>
      <c r="T10" s="69">
        <f t="shared" si="12"/>
        <v>0</v>
      </c>
      <c r="U10" s="69">
        <f t="shared" si="1"/>
        <v>0</v>
      </c>
    </row>
    <row r="11" spans="1:21">
      <c r="A11" s="120">
        <v>4</v>
      </c>
      <c r="B11" s="68">
        <v>2.7</v>
      </c>
      <c r="C11" s="103">
        <v>25</v>
      </c>
      <c r="D11" s="69">
        <v>0</v>
      </c>
      <c r="E11" s="69">
        <f t="shared" si="2"/>
        <v>0</v>
      </c>
      <c r="F11" s="69">
        <f t="shared" si="3"/>
        <v>0</v>
      </c>
      <c r="G11" s="69">
        <f t="shared" si="4"/>
        <v>0</v>
      </c>
      <c r="H11" s="103">
        <v>1</v>
      </c>
      <c r="I11" s="69">
        <v>0</v>
      </c>
      <c r="J11" s="69">
        <f t="shared" si="5"/>
        <v>0</v>
      </c>
      <c r="K11" s="69">
        <f t="shared" si="6"/>
        <v>0</v>
      </c>
      <c r="L11" s="69">
        <f t="shared" si="7"/>
        <v>0</v>
      </c>
      <c r="M11" s="130">
        <v>0</v>
      </c>
      <c r="N11" s="97">
        <v>0</v>
      </c>
      <c r="O11" s="97">
        <f t="shared" si="8"/>
        <v>0</v>
      </c>
      <c r="P11" s="97">
        <f t="shared" si="9"/>
        <v>0</v>
      </c>
      <c r="Q11" s="97">
        <f t="shared" si="10"/>
        <v>0</v>
      </c>
      <c r="R11" s="103">
        <f t="shared" si="11"/>
        <v>26</v>
      </c>
      <c r="S11" s="69">
        <f t="shared" si="0"/>
        <v>0</v>
      </c>
      <c r="T11" s="69">
        <f t="shared" si="12"/>
        <v>0</v>
      </c>
      <c r="U11" s="69">
        <f t="shared" si="1"/>
        <v>0</v>
      </c>
    </row>
    <row r="12" spans="1:21">
      <c r="A12" s="120">
        <v>5</v>
      </c>
      <c r="B12" s="68">
        <v>3.24</v>
      </c>
      <c r="C12" s="103">
        <v>36</v>
      </c>
      <c r="D12" s="69">
        <v>0</v>
      </c>
      <c r="E12" s="69">
        <f t="shared" si="2"/>
        <v>0</v>
      </c>
      <c r="F12" s="69">
        <f t="shared" si="3"/>
        <v>0</v>
      </c>
      <c r="G12" s="69">
        <f t="shared" si="4"/>
        <v>0</v>
      </c>
      <c r="H12" s="103">
        <v>38</v>
      </c>
      <c r="I12" s="69">
        <v>0</v>
      </c>
      <c r="J12" s="69">
        <f t="shared" si="5"/>
        <v>0</v>
      </c>
      <c r="K12" s="69">
        <f t="shared" si="6"/>
        <v>0</v>
      </c>
      <c r="L12" s="69">
        <f t="shared" si="7"/>
        <v>0</v>
      </c>
      <c r="M12" s="103">
        <v>6</v>
      </c>
      <c r="N12" s="95">
        <v>0</v>
      </c>
      <c r="O12" s="69">
        <f t="shared" si="8"/>
        <v>0</v>
      </c>
      <c r="P12" s="69">
        <f t="shared" si="9"/>
        <v>0</v>
      </c>
      <c r="Q12" s="69">
        <f t="shared" si="10"/>
        <v>0</v>
      </c>
      <c r="R12" s="103">
        <f t="shared" si="11"/>
        <v>80</v>
      </c>
      <c r="S12" s="69">
        <f t="shared" si="0"/>
        <v>0</v>
      </c>
      <c r="T12" s="69">
        <f t="shared" si="12"/>
        <v>0</v>
      </c>
      <c r="U12" s="69">
        <f t="shared" si="1"/>
        <v>0</v>
      </c>
    </row>
    <row r="13" spans="1:21">
      <c r="A13" s="120">
        <v>6</v>
      </c>
      <c r="B13" s="68">
        <v>3.51</v>
      </c>
      <c r="C13" s="103">
        <v>3</v>
      </c>
      <c r="D13" s="69">
        <v>0</v>
      </c>
      <c r="E13" s="69">
        <f t="shared" si="2"/>
        <v>0</v>
      </c>
      <c r="F13" s="69">
        <f t="shared" si="3"/>
        <v>0</v>
      </c>
      <c r="G13" s="69">
        <f t="shared" si="4"/>
        <v>0</v>
      </c>
      <c r="H13" s="130">
        <v>0</v>
      </c>
      <c r="I13" s="97">
        <v>0</v>
      </c>
      <c r="J13" s="97">
        <f t="shared" si="5"/>
        <v>0</v>
      </c>
      <c r="K13" s="97">
        <f t="shared" si="6"/>
        <v>0</v>
      </c>
      <c r="L13" s="97">
        <f t="shared" si="7"/>
        <v>0</v>
      </c>
      <c r="M13" s="130">
        <v>0</v>
      </c>
      <c r="N13" s="97">
        <v>0</v>
      </c>
      <c r="O13" s="97">
        <f t="shared" si="8"/>
        <v>0</v>
      </c>
      <c r="P13" s="97">
        <f t="shared" si="9"/>
        <v>0</v>
      </c>
      <c r="Q13" s="97">
        <f t="shared" si="10"/>
        <v>0</v>
      </c>
      <c r="R13" s="103">
        <f t="shared" si="11"/>
        <v>3</v>
      </c>
      <c r="S13" s="69">
        <f t="shared" si="0"/>
        <v>0</v>
      </c>
      <c r="T13" s="69">
        <f t="shared" si="12"/>
        <v>0</v>
      </c>
      <c r="U13" s="69">
        <f t="shared" si="1"/>
        <v>0</v>
      </c>
    </row>
    <row r="14" spans="1:21">
      <c r="A14" s="120">
        <v>7</v>
      </c>
      <c r="B14" s="68">
        <v>3.78</v>
      </c>
      <c r="C14" s="103">
        <v>13</v>
      </c>
      <c r="D14" s="69">
        <v>0</v>
      </c>
      <c r="E14" s="69">
        <f t="shared" si="2"/>
        <v>0</v>
      </c>
      <c r="F14" s="69">
        <f t="shared" si="3"/>
        <v>0</v>
      </c>
      <c r="G14" s="69">
        <f t="shared" si="4"/>
        <v>0</v>
      </c>
      <c r="H14" s="103">
        <v>8</v>
      </c>
      <c r="I14" s="69">
        <v>0</v>
      </c>
      <c r="J14" s="69">
        <f t="shared" si="5"/>
        <v>0</v>
      </c>
      <c r="K14" s="69">
        <f t="shared" si="6"/>
        <v>0</v>
      </c>
      <c r="L14" s="69">
        <f t="shared" si="7"/>
        <v>0</v>
      </c>
      <c r="M14" s="103">
        <v>5</v>
      </c>
      <c r="N14" s="95">
        <v>0</v>
      </c>
      <c r="O14" s="69">
        <f t="shared" si="8"/>
        <v>0</v>
      </c>
      <c r="P14" s="69">
        <f t="shared" si="9"/>
        <v>0</v>
      </c>
      <c r="Q14" s="69">
        <f t="shared" si="10"/>
        <v>0</v>
      </c>
      <c r="R14" s="103">
        <f t="shared" si="11"/>
        <v>26</v>
      </c>
      <c r="S14" s="69">
        <f t="shared" si="0"/>
        <v>0</v>
      </c>
      <c r="T14" s="69">
        <f t="shared" si="12"/>
        <v>0</v>
      </c>
      <c r="U14" s="69">
        <f t="shared" si="1"/>
        <v>0</v>
      </c>
    </row>
    <row r="15" spans="1:21">
      <c r="A15" s="120">
        <v>8</v>
      </c>
      <c r="B15" s="68">
        <v>4.05</v>
      </c>
      <c r="C15" s="103">
        <v>1</v>
      </c>
      <c r="D15" s="69">
        <v>0</v>
      </c>
      <c r="E15" s="69">
        <f t="shared" si="2"/>
        <v>0</v>
      </c>
      <c r="F15" s="69">
        <f t="shared" si="3"/>
        <v>0</v>
      </c>
      <c r="G15" s="69">
        <f t="shared" si="4"/>
        <v>0</v>
      </c>
      <c r="H15" s="130">
        <v>0</v>
      </c>
      <c r="I15" s="97">
        <v>0</v>
      </c>
      <c r="J15" s="97">
        <f t="shared" si="5"/>
        <v>0</v>
      </c>
      <c r="K15" s="97">
        <f t="shared" si="6"/>
        <v>0</v>
      </c>
      <c r="L15" s="97">
        <f t="shared" si="7"/>
        <v>0</v>
      </c>
      <c r="M15" s="103">
        <v>1</v>
      </c>
      <c r="N15" s="95">
        <v>0</v>
      </c>
      <c r="O15" s="69">
        <f t="shared" si="8"/>
        <v>0</v>
      </c>
      <c r="P15" s="69">
        <f t="shared" si="9"/>
        <v>0</v>
      </c>
      <c r="Q15" s="69">
        <f t="shared" si="10"/>
        <v>0</v>
      </c>
      <c r="R15" s="103">
        <f t="shared" si="11"/>
        <v>2</v>
      </c>
      <c r="S15" s="69">
        <f t="shared" si="0"/>
        <v>0</v>
      </c>
      <c r="T15" s="69">
        <f t="shared" si="12"/>
        <v>0</v>
      </c>
      <c r="U15" s="69">
        <f t="shared" si="1"/>
        <v>0</v>
      </c>
    </row>
    <row r="16" spans="1:21">
      <c r="A16" s="120">
        <v>9</v>
      </c>
      <c r="B16" s="68">
        <v>4.32</v>
      </c>
      <c r="C16" s="103">
        <v>31</v>
      </c>
      <c r="D16" s="69">
        <v>0</v>
      </c>
      <c r="E16" s="69">
        <f t="shared" si="2"/>
        <v>0</v>
      </c>
      <c r="F16" s="69">
        <f t="shared" si="3"/>
        <v>0</v>
      </c>
      <c r="G16" s="69">
        <f t="shared" si="4"/>
        <v>0</v>
      </c>
      <c r="H16" s="103">
        <v>31</v>
      </c>
      <c r="I16" s="69">
        <v>0</v>
      </c>
      <c r="J16" s="69">
        <f t="shared" si="5"/>
        <v>0</v>
      </c>
      <c r="K16" s="69">
        <f t="shared" si="6"/>
        <v>0</v>
      </c>
      <c r="L16" s="69">
        <f t="shared" si="7"/>
        <v>0</v>
      </c>
      <c r="M16" s="103">
        <v>5</v>
      </c>
      <c r="N16" s="95">
        <v>0</v>
      </c>
      <c r="O16" s="69">
        <f t="shared" si="8"/>
        <v>0</v>
      </c>
      <c r="P16" s="69">
        <f t="shared" si="9"/>
        <v>0</v>
      </c>
      <c r="Q16" s="69">
        <f t="shared" si="10"/>
        <v>0</v>
      </c>
      <c r="R16" s="103">
        <f t="shared" si="11"/>
        <v>67</v>
      </c>
      <c r="S16" s="69">
        <f t="shared" si="0"/>
        <v>0</v>
      </c>
      <c r="T16" s="69">
        <f t="shared" si="12"/>
        <v>0</v>
      </c>
      <c r="U16" s="69">
        <f t="shared" si="1"/>
        <v>0</v>
      </c>
    </row>
    <row r="17" spans="1:21">
      <c r="A17" s="120">
        <v>10</v>
      </c>
      <c r="B17" s="68">
        <v>4.59</v>
      </c>
      <c r="C17" s="130">
        <v>0</v>
      </c>
      <c r="D17" s="97">
        <v>0</v>
      </c>
      <c r="E17" s="97">
        <f t="shared" si="2"/>
        <v>0</v>
      </c>
      <c r="F17" s="97">
        <f t="shared" si="3"/>
        <v>0</v>
      </c>
      <c r="G17" s="97">
        <f t="shared" si="4"/>
        <v>0</v>
      </c>
      <c r="H17" s="103">
        <v>1</v>
      </c>
      <c r="I17" s="69">
        <v>0</v>
      </c>
      <c r="J17" s="69">
        <f t="shared" si="5"/>
        <v>0</v>
      </c>
      <c r="K17" s="69">
        <f t="shared" si="6"/>
        <v>0</v>
      </c>
      <c r="L17" s="69">
        <f t="shared" si="7"/>
        <v>0</v>
      </c>
      <c r="M17" s="130">
        <v>0</v>
      </c>
      <c r="N17" s="97">
        <v>0</v>
      </c>
      <c r="O17" s="97">
        <f t="shared" si="8"/>
        <v>0</v>
      </c>
      <c r="P17" s="97">
        <f t="shared" si="9"/>
        <v>0</v>
      </c>
      <c r="Q17" s="97">
        <f t="shared" si="10"/>
        <v>0</v>
      </c>
      <c r="R17" s="103">
        <f t="shared" si="11"/>
        <v>1</v>
      </c>
      <c r="S17" s="69">
        <f t="shared" si="0"/>
        <v>0</v>
      </c>
      <c r="T17" s="69">
        <f t="shared" si="12"/>
        <v>0</v>
      </c>
      <c r="U17" s="69">
        <f t="shared" si="1"/>
        <v>0</v>
      </c>
    </row>
    <row r="18" spans="1:21">
      <c r="A18" s="120">
        <v>11</v>
      </c>
      <c r="B18" s="68">
        <v>4.8600000000000003</v>
      </c>
      <c r="C18" s="103">
        <v>17</v>
      </c>
      <c r="D18" s="69">
        <v>0</v>
      </c>
      <c r="E18" s="69">
        <f t="shared" si="2"/>
        <v>0</v>
      </c>
      <c r="F18" s="69">
        <f t="shared" si="3"/>
        <v>0</v>
      </c>
      <c r="G18" s="69">
        <f t="shared" si="4"/>
        <v>0</v>
      </c>
      <c r="H18" s="103">
        <v>2</v>
      </c>
      <c r="I18" s="69">
        <v>0</v>
      </c>
      <c r="J18" s="69">
        <f t="shared" si="5"/>
        <v>0</v>
      </c>
      <c r="K18" s="69">
        <f t="shared" si="6"/>
        <v>0</v>
      </c>
      <c r="L18" s="69">
        <f t="shared" si="7"/>
        <v>0</v>
      </c>
      <c r="M18" s="103">
        <v>1</v>
      </c>
      <c r="N18" s="95">
        <v>0</v>
      </c>
      <c r="O18" s="69">
        <f t="shared" si="8"/>
        <v>0</v>
      </c>
      <c r="P18" s="69">
        <f t="shared" si="9"/>
        <v>0</v>
      </c>
      <c r="Q18" s="69">
        <f t="shared" si="10"/>
        <v>0</v>
      </c>
      <c r="R18" s="103">
        <f t="shared" si="11"/>
        <v>20</v>
      </c>
      <c r="S18" s="69">
        <f t="shared" si="0"/>
        <v>0</v>
      </c>
      <c r="T18" s="69">
        <f t="shared" si="12"/>
        <v>0</v>
      </c>
      <c r="U18" s="69">
        <f t="shared" si="1"/>
        <v>0</v>
      </c>
    </row>
    <row r="19" spans="1:21">
      <c r="A19" s="120">
        <v>12</v>
      </c>
      <c r="B19" s="68">
        <v>5.13</v>
      </c>
      <c r="C19" s="103">
        <v>1</v>
      </c>
      <c r="D19" s="69">
        <v>0</v>
      </c>
      <c r="E19" s="69">
        <f t="shared" si="2"/>
        <v>0</v>
      </c>
      <c r="F19" s="69">
        <f t="shared" si="3"/>
        <v>0</v>
      </c>
      <c r="G19" s="69">
        <f t="shared" si="4"/>
        <v>0</v>
      </c>
      <c r="H19" s="103">
        <v>3</v>
      </c>
      <c r="I19" s="69">
        <v>0</v>
      </c>
      <c r="J19" s="69">
        <f t="shared" si="5"/>
        <v>0</v>
      </c>
      <c r="K19" s="69">
        <f t="shared" si="6"/>
        <v>0</v>
      </c>
      <c r="L19" s="69">
        <f t="shared" si="7"/>
        <v>0</v>
      </c>
      <c r="M19" s="130">
        <v>0</v>
      </c>
      <c r="N19" s="97">
        <v>0</v>
      </c>
      <c r="O19" s="97">
        <f t="shared" si="8"/>
        <v>0</v>
      </c>
      <c r="P19" s="97">
        <f t="shared" si="9"/>
        <v>0</v>
      </c>
      <c r="Q19" s="97">
        <f t="shared" si="10"/>
        <v>0</v>
      </c>
      <c r="R19" s="103">
        <f t="shared" si="11"/>
        <v>4</v>
      </c>
      <c r="S19" s="69">
        <f t="shared" si="0"/>
        <v>0</v>
      </c>
      <c r="T19" s="69">
        <f t="shared" si="12"/>
        <v>0</v>
      </c>
      <c r="U19" s="69">
        <f t="shared" si="1"/>
        <v>0</v>
      </c>
    </row>
    <row r="20" spans="1:21">
      <c r="A20" s="120">
        <v>13</v>
      </c>
      <c r="B20" s="68">
        <v>5.4</v>
      </c>
      <c r="C20" s="103">
        <v>13</v>
      </c>
      <c r="D20" s="69">
        <v>0</v>
      </c>
      <c r="E20" s="69">
        <f t="shared" si="2"/>
        <v>0</v>
      </c>
      <c r="F20" s="69">
        <f t="shared" si="3"/>
        <v>0</v>
      </c>
      <c r="G20" s="69">
        <f t="shared" si="4"/>
        <v>0</v>
      </c>
      <c r="H20" s="103">
        <v>12</v>
      </c>
      <c r="I20" s="69">
        <v>0</v>
      </c>
      <c r="J20" s="69">
        <f t="shared" si="5"/>
        <v>0</v>
      </c>
      <c r="K20" s="69">
        <f t="shared" si="6"/>
        <v>0</v>
      </c>
      <c r="L20" s="69">
        <f t="shared" si="7"/>
        <v>0</v>
      </c>
      <c r="M20" s="130">
        <v>0</v>
      </c>
      <c r="N20" s="97">
        <v>0</v>
      </c>
      <c r="O20" s="97">
        <f t="shared" si="8"/>
        <v>0</v>
      </c>
      <c r="P20" s="97">
        <f t="shared" si="9"/>
        <v>0</v>
      </c>
      <c r="Q20" s="97">
        <f>O20*1.08</f>
        <v>0</v>
      </c>
      <c r="R20" s="103">
        <f t="shared" si="11"/>
        <v>25</v>
      </c>
      <c r="S20" s="69">
        <f t="shared" si="0"/>
        <v>0</v>
      </c>
      <c r="T20" s="69">
        <f t="shared" si="12"/>
        <v>0</v>
      </c>
      <c r="U20" s="69">
        <f t="shared" si="1"/>
        <v>0</v>
      </c>
    </row>
    <row r="21" spans="1:21">
      <c r="A21" s="120">
        <v>14</v>
      </c>
      <c r="B21" s="68">
        <v>5.67</v>
      </c>
      <c r="C21" s="103">
        <v>2</v>
      </c>
      <c r="D21" s="69">
        <v>0</v>
      </c>
      <c r="E21" s="69">
        <f t="shared" si="2"/>
        <v>0</v>
      </c>
      <c r="F21" s="69">
        <f t="shared" si="3"/>
        <v>0</v>
      </c>
      <c r="G21" s="69">
        <f t="shared" si="4"/>
        <v>0</v>
      </c>
      <c r="H21" s="103">
        <v>2</v>
      </c>
      <c r="I21" s="69">
        <v>0</v>
      </c>
      <c r="J21" s="69">
        <f t="shared" si="5"/>
        <v>0</v>
      </c>
      <c r="K21" s="69">
        <f t="shared" si="6"/>
        <v>0</v>
      </c>
      <c r="L21" s="69">
        <f t="shared" si="7"/>
        <v>0</v>
      </c>
      <c r="M21" s="130">
        <v>0</v>
      </c>
      <c r="N21" s="97">
        <v>0</v>
      </c>
      <c r="O21" s="97">
        <f t="shared" si="8"/>
        <v>0</v>
      </c>
      <c r="P21" s="97">
        <f t="shared" si="9"/>
        <v>0</v>
      </c>
      <c r="Q21" s="97">
        <f t="shared" si="10"/>
        <v>0</v>
      </c>
      <c r="R21" s="103">
        <f t="shared" si="11"/>
        <v>4</v>
      </c>
      <c r="S21" s="69">
        <f t="shared" si="0"/>
        <v>0</v>
      </c>
      <c r="T21" s="69">
        <f t="shared" si="12"/>
        <v>0</v>
      </c>
      <c r="U21" s="69">
        <f t="shared" si="1"/>
        <v>0</v>
      </c>
    </row>
    <row r="22" spans="1:21">
      <c r="A22" s="120">
        <v>15</v>
      </c>
      <c r="B22" s="68">
        <v>5.94</v>
      </c>
      <c r="C22" s="103">
        <v>4</v>
      </c>
      <c r="D22" s="69">
        <v>0</v>
      </c>
      <c r="E22" s="69">
        <f t="shared" si="2"/>
        <v>0</v>
      </c>
      <c r="F22" s="69">
        <f t="shared" si="3"/>
        <v>0</v>
      </c>
      <c r="G22" s="69">
        <f t="shared" si="4"/>
        <v>0</v>
      </c>
      <c r="H22" s="103">
        <v>2</v>
      </c>
      <c r="I22" s="69">
        <v>0</v>
      </c>
      <c r="J22" s="69">
        <f t="shared" si="5"/>
        <v>0</v>
      </c>
      <c r="K22" s="69">
        <f t="shared" si="6"/>
        <v>0</v>
      </c>
      <c r="L22" s="69">
        <f t="shared" si="7"/>
        <v>0</v>
      </c>
      <c r="M22" s="130">
        <v>0</v>
      </c>
      <c r="N22" s="97">
        <v>0</v>
      </c>
      <c r="O22" s="97">
        <f t="shared" si="8"/>
        <v>0</v>
      </c>
      <c r="P22" s="97">
        <f>Q22-O22</f>
        <v>0</v>
      </c>
      <c r="Q22" s="97">
        <f t="shared" si="10"/>
        <v>0</v>
      </c>
      <c r="R22" s="103">
        <f t="shared" si="11"/>
        <v>6</v>
      </c>
      <c r="S22" s="69">
        <f t="shared" si="0"/>
        <v>0</v>
      </c>
      <c r="T22" s="69">
        <f t="shared" si="12"/>
        <v>0</v>
      </c>
      <c r="U22" s="69">
        <f t="shared" si="1"/>
        <v>0</v>
      </c>
    </row>
    <row r="23" spans="1:21">
      <c r="A23" s="120">
        <v>16</v>
      </c>
      <c r="B23" s="68">
        <v>6.21</v>
      </c>
      <c r="C23" s="103">
        <v>1</v>
      </c>
      <c r="D23" s="69">
        <v>0</v>
      </c>
      <c r="E23" s="69">
        <f>C23*D23</f>
        <v>0</v>
      </c>
      <c r="F23" s="69">
        <f>G23-E23</f>
        <v>0</v>
      </c>
      <c r="G23" s="69">
        <f t="shared" si="4"/>
        <v>0</v>
      </c>
      <c r="H23" s="103">
        <v>1</v>
      </c>
      <c r="I23" s="69">
        <v>0</v>
      </c>
      <c r="J23" s="69">
        <f t="shared" si="5"/>
        <v>0</v>
      </c>
      <c r="K23" s="69">
        <f t="shared" si="6"/>
        <v>0</v>
      </c>
      <c r="L23" s="69">
        <f t="shared" si="7"/>
        <v>0</v>
      </c>
      <c r="M23" s="130">
        <v>0</v>
      </c>
      <c r="N23" s="97">
        <v>0</v>
      </c>
      <c r="O23" s="97">
        <f t="shared" si="8"/>
        <v>0</v>
      </c>
      <c r="P23" s="97">
        <f t="shared" si="9"/>
        <v>0</v>
      </c>
      <c r="Q23" s="97">
        <f t="shared" si="10"/>
        <v>0</v>
      </c>
      <c r="R23" s="103">
        <f t="shared" si="11"/>
        <v>2</v>
      </c>
      <c r="S23" s="69">
        <f t="shared" si="0"/>
        <v>0</v>
      </c>
      <c r="T23" s="69">
        <f t="shared" si="12"/>
        <v>0</v>
      </c>
      <c r="U23" s="69">
        <f t="shared" si="1"/>
        <v>0</v>
      </c>
    </row>
    <row r="24" spans="1:21">
      <c r="A24" s="120">
        <v>17</v>
      </c>
      <c r="B24" s="68">
        <v>6.48</v>
      </c>
      <c r="C24" s="103">
        <v>7</v>
      </c>
      <c r="D24" s="69">
        <v>0</v>
      </c>
      <c r="E24" s="69">
        <f t="shared" si="2"/>
        <v>0</v>
      </c>
      <c r="F24" s="69">
        <f t="shared" si="3"/>
        <v>0</v>
      </c>
      <c r="G24" s="69">
        <f t="shared" si="4"/>
        <v>0</v>
      </c>
      <c r="H24" s="103">
        <v>2</v>
      </c>
      <c r="I24" s="69">
        <v>0</v>
      </c>
      <c r="J24" s="69">
        <f t="shared" si="5"/>
        <v>0</v>
      </c>
      <c r="K24" s="69">
        <f>L24-J24</f>
        <v>0</v>
      </c>
      <c r="L24" s="69">
        <f t="shared" si="7"/>
        <v>0</v>
      </c>
      <c r="M24" s="103">
        <v>1</v>
      </c>
      <c r="N24" s="95">
        <v>0</v>
      </c>
      <c r="O24" s="69">
        <f t="shared" si="8"/>
        <v>0</v>
      </c>
      <c r="P24" s="69">
        <f t="shared" si="9"/>
        <v>0</v>
      </c>
      <c r="Q24" s="69">
        <f t="shared" si="10"/>
        <v>0</v>
      </c>
      <c r="R24" s="103">
        <f t="shared" si="11"/>
        <v>10</v>
      </c>
      <c r="S24" s="69">
        <f t="shared" si="0"/>
        <v>0</v>
      </c>
      <c r="T24" s="69">
        <f t="shared" si="12"/>
        <v>0</v>
      </c>
      <c r="U24" s="69">
        <f t="shared" si="1"/>
        <v>0</v>
      </c>
    </row>
    <row r="25" spans="1:21">
      <c r="A25" s="120">
        <v>18</v>
      </c>
      <c r="B25" s="68">
        <v>7.56</v>
      </c>
      <c r="C25" s="130">
        <v>0</v>
      </c>
      <c r="D25" s="97">
        <v>0</v>
      </c>
      <c r="E25" s="97">
        <f t="shared" si="2"/>
        <v>0</v>
      </c>
      <c r="F25" s="97">
        <f t="shared" si="3"/>
        <v>0</v>
      </c>
      <c r="G25" s="97">
        <f>E25*1.08</f>
        <v>0</v>
      </c>
      <c r="H25" s="103">
        <v>3</v>
      </c>
      <c r="I25" s="69">
        <v>0</v>
      </c>
      <c r="J25" s="69">
        <f t="shared" si="5"/>
        <v>0</v>
      </c>
      <c r="K25" s="69">
        <f t="shared" si="6"/>
        <v>0</v>
      </c>
      <c r="L25" s="69">
        <f t="shared" si="7"/>
        <v>0</v>
      </c>
      <c r="M25" s="130">
        <v>0</v>
      </c>
      <c r="N25" s="97">
        <v>0</v>
      </c>
      <c r="O25" s="97">
        <f t="shared" si="8"/>
        <v>0</v>
      </c>
      <c r="P25" s="97">
        <f t="shared" si="9"/>
        <v>0</v>
      </c>
      <c r="Q25" s="97">
        <f t="shared" si="10"/>
        <v>0</v>
      </c>
      <c r="R25" s="103">
        <f>C25+H25+M25</f>
        <v>3</v>
      </c>
      <c r="S25" s="69">
        <f t="shared" si="0"/>
        <v>0</v>
      </c>
      <c r="T25" s="69">
        <f t="shared" si="12"/>
        <v>0</v>
      </c>
      <c r="U25" s="69">
        <f t="shared" si="1"/>
        <v>0</v>
      </c>
    </row>
    <row r="26" spans="1:21">
      <c r="A26" s="120">
        <v>19</v>
      </c>
      <c r="B26" s="68">
        <v>8.1</v>
      </c>
      <c r="C26" s="103">
        <v>3</v>
      </c>
      <c r="D26" s="69">
        <v>0</v>
      </c>
      <c r="E26" s="69">
        <f t="shared" si="2"/>
        <v>0</v>
      </c>
      <c r="F26" s="69">
        <f t="shared" si="3"/>
        <v>0</v>
      </c>
      <c r="G26" s="69">
        <f t="shared" si="4"/>
        <v>0</v>
      </c>
      <c r="H26" s="130">
        <v>0</v>
      </c>
      <c r="I26" s="97">
        <v>0</v>
      </c>
      <c r="J26" s="97">
        <f t="shared" si="5"/>
        <v>0</v>
      </c>
      <c r="K26" s="97">
        <f t="shared" si="6"/>
        <v>0</v>
      </c>
      <c r="L26" s="97">
        <f>J26*1.08</f>
        <v>0</v>
      </c>
      <c r="M26" s="130">
        <v>0</v>
      </c>
      <c r="N26" s="97">
        <v>0</v>
      </c>
      <c r="O26" s="97">
        <f>N26*M26</f>
        <v>0</v>
      </c>
      <c r="P26" s="97">
        <f t="shared" si="9"/>
        <v>0</v>
      </c>
      <c r="Q26" s="97">
        <f>O26*1.08</f>
        <v>0</v>
      </c>
      <c r="R26" s="103">
        <f t="shared" ref="R26:R29" si="13">C26+H26+M26</f>
        <v>3</v>
      </c>
      <c r="S26" s="69">
        <f t="shared" si="0"/>
        <v>0</v>
      </c>
      <c r="T26" s="69">
        <f>U26-S26</f>
        <v>0</v>
      </c>
      <c r="U26" s="69">
        <f t="shared" si="1"/>
        <v>0</v>
      </c>
    </row>
    <row r="27" spans="1:21">
      <c r="A27" s="120">
        <v>20</v>
      </c>
      <c r="B27" s="68">
        <v>8.64</v>
      </c>
      <c r="C27" s="130">
        <v>0</v>
      </c>
      <c r="D27" s="97">
        <v>0</v>
      </c>
      <c r="E27" s="97">
        <f t="shared" si="2"/>
        <v>0</v>
      </c>
      <c r="F27" s="97">
        <f t="shared" si="3"/>
        <v>0</v>
      </c>
      <c r="G27" s="97">
        <f t="shared" si="4"/>
        <v>0</v>
      </c>
      <c r="H27" s="103">
        <v>1</v>
      </c>
      <c r="I27" s="69">
        <v>0</v>
      </c>
      <c r="J27" s="69">
        <f>H27*I27</f>
        <v>0</v>
      </c>
      <c r="K27" s="69">
        <f t="shared" si="6"/>
        <v>0</v>
      </c>
      <c r="L27" s="69">
        <f t="shared" si="7"/>
        <v>0</v>
      </c>
      <c r="M27" s="130">
        <v>0</v>
      </c>
      <c r="N27" s="97">
        <v>0</v>
      </c>
      <c r="O27" s="97">
        <f t="shared" si="8"/>
        <v>0</v>
      </c>
      <c r="P27" s="97">
        <f t="shared" si="9"/>
        <v>0</v>
      </c>
      <c r="Q27" s="97">
        <f t="shared" si="10"/>
        <v>0</v>
      </c>
      <c r="R27" s="103">
        <f t="shared" si="13"/>
        <v>1</v>
      </c>
      <c r="S27" s="69">
        <f t="shared" si="0"/>
        <v>0</v>
      </c>
      <c r="T27" s="69">
        <f t="shared" si="12"/>
        <v>0</v>
      </c>
      <c r="U27" s="69">
        <f t="shared" si="1"/>
        <v>0</v>
      </c>
    </row>
    <row r="28" spans="1:21">
      <c r="A28" s="120">
        <v>21</v>
      </c>
      <c r="B28" s="68">
        <v>8.91</v>
      </c>
      <c r="C28" s="130">
        <v>0</v>
      </c>
      <c r="D28" s="97">
        <v>0</v>
      </c>
      <c r="E28" s="97">
        <f t="shared" si="2"/>
        <v>0</v>
      </c>
      <c r="F28" s="97">
        <f t="shared" si="3"/>
        <v>0</v>
      </c>
      <c r="G28" s="97">
        <f t="shared" si="4"/>
        <v>0</v>
      </c>
      <c r="H28" s="103">
        <v>1</v>
      </c>
      <c r="I28" s="69">
        <v>0</v>
      </c>
      <c r="J28" s="69">
        <f t="shared" si="5"/>
        <v>0</v>
      </c>
      <c r="K28" s="69">
        <f t="shared" si="6"/>
        <v>0</v>
      </c>
      <c r="L28" s="69">
        <f t="shared" si="7"/>
        <v>0</v>
      </c>
      <c r="M28" s="130">
        <v>0</v>
      </c>
      <c r="N28" s="97">
        <v>0</v>
      </c>
      <c r="O28" s="97">
        <f t="shared" si="8"/>
        <v>0</v>
      </c>
      <c r="P28" s="97">
        <f t="shared" si="9"/>
        <v>0</v>
      </c>
      <c r="Q28" s="97">
        <f t="shared" si="10"/>
        <v>0</v>
      </c>
      <c r="R28" s="103">
        <f t="shared" si="13"/>
        <v>1</v>
      </c>
      <c r="S28" s="69">
        <f t="shared" si="0"/>
        <v>0</v>
      </c>
      <c r="T28" s="69">
        <f t="shared" si="12"/>
        <v>0</v>
      </c>
      <c r="U28" s="69">
        <f t="shared" si="1"/>
        <v>0</v>
      </c>
    </row>
    <row r="29" spans="1:21">
      <c r="A29" s="120">
        <v>22</v>
      </c>
      <c r="B29" s="68">
        <v>9.18</v>
      </c>
      <c r="C29" s="103">
        <v>1</v>
      </c>
      <c r="D29" s="69">
        <v>0</v>
      </c>
      <c r="E29" s="69">
        <f t="shared" si="2"/>
        <v>0</v>
      </c>
      <c r="F29" s="69">
        <f>G29-E29</f>
        <v>0</v>
      </c>
      <c r="G29" s="69">
        <f t="shared" si="4"/>
        <v>0</v>
      </c>
      <c r="H29" s="130">
        <v>0</v>
      </c>
      <c r="I29" s="97">
        <v>0</v>
      </c>
      <c r="J29" s="97">
        <f t="shared" si="5"/>
        <v>0</v>
      </c>
      <c r="K29" s="97">
        <f t="shared" si="6"/>
        <v>0</v>
      </c>
      <c r="L29" s="97">
        <f t="shared" si="7"/>
        <v>0</v>
      </c>
      <c r="M29" s="130">
        <v>0</v>
      </c>
      <c r="N29" s="97">
        <v>0</v>
      </c>
      <c r="O29" s="97">
        <f t="shared" si="8"/>
        <v>0</v>
      </c>
      <c r="P29" s="97">
        <f t="shared" si="9"/>
        <v>0</v>
      </c>
      <c r="Q29" s="97">
        <f t="shared" si="10"/>
        <v>0</v>
      </c>
      <c r="R29" s="103">
        <f t="shared" si="13"/>
        <v>1</v>
      </c>
      <c r="S29" s="69">
        <f t="shared" si="0"/>
        <v>0</v>
      </c>
      <c r="T29" s="69">
        <f t="shared" si="12"/>
        <v>0</v>
      </c>
      <c r="U29" s="69">
        <f t="shared" si="1"/>
        <v>0</v>
      </c>
    </row>
    <row r="30" spans="1:21">
      <c r="A30" s="68" t="s">
        <v>41</v>
      </c>
      <c r="B30" s="121"/>
      <c r="C30" s="124">
        <f>SUM(C8:C29)</f>
        <v>161</v>
      </c>
      <c r="D30" s="122"/>
      <c r="E30" s="123">
        <f t="shared" ref="E30:G30" si="14">SUM(E8:E29)</f>
        <v>0</v>
      </c>
      <c r="F30" s="123">
        <f t="shared" si="14"/>
        <v>0</v>
      </c>
      <c r="G30" s="123">
        <f t="shared" si="14"/>
        <v>0</v>
      </c>
      <c r="H30" s="124">
        <f t="shared" ref="H30:L30" si="15">SUM(H8:H29)</f>
        <v>116</v>
      </c>
      <c r="I30" s="122"/>
      <c r="J30" s="123">
        <f t="shared" si="15"/>
        <v>0</v>
      </c>
      <c r="K30" s="123">
        <f t="shared" si="15"/>
        <v>0</v>
      </c>
      <c r="L30" s="123">
        <f t="shared" si="15"/>
        <v>0</v>
      </c>
      <c r="M30" s="124">
        <f>SUM(M8:M29)</f>
        <v>19</v>
      </c>
      <c r="N30" s="125"/>
      <c r="O30" s="126">
        <f t="shared" ref="O30:Q30" si="16">SUM(O8:O29)</f>
        <v>0</v>
      </c>
      <c r="P30" s="126">
        <f t="shared" si="16"/>
        <v>0</v>
      </c>
      <c r="Q30" s="126">
        <f t="shared" si="16"/>
        <v>0</v>
      </c>
      <c r="R30" s="132">
        <f t="shared" ref="R30" si="17">SUM(R8:R29)</f>
        <v>296</v>
      </c>
      <c r="S30" s="126">
        <f t="shared" ref="S30" si="18">SUM(S8:S29)</f>
        <v>0</v>
      </c>
      <c r="T30" s="126">
        <f t="shared" ref="T30" si="19">SUM(T8:T29)</f>
        <v>0</v>
      </c>
      <c r="U30" s="126">
        <f t="shared" ref="U30" si="20">SUM(U8:U29)</f>
        <v>0</v>
      </c>
    </row>
    <row r="33" spans="1:21" ht="18.75">
      <c r="A33" s="146" t="s">
        <v>187</v>
      </c>
    </row>
    <row r="35" spans="1:21" ht="15" customHeight="1">
      <c r="A35" s="117"/>
      <c r="C35" s="188" t="s">
        <v>59</v>
      </c>
      <c r="D35" s="188"/>
      <c r="E35" s="188"/>
      <c r="F35" s="188"/>
      <c r="G35" s="188"/>
      <c r="H35" s="188" t="s">
        <v>107</v>
      </c>
      <c r="I35" s="188"/>
      <c r="J35" s="188"/>
      <c r="K35" s="188"/>
      <c r="L35" s="188"/>
      <c r="M35" s="189" t="s">
        <v>129</v>
      </c>
      <c r="N35" s="189"/>
      <c r="O35" s="189"/>
      <c r="P35" s="189"/>
      <c r="Q35" s="189"/>
      <c r="R35" s="190" t="s">
        <v>163</v>
      </c>
      <c r="S35" s="190"/>
      <c r="T35" s="190"/>
      <c r="U35" s="190"/>
    </row>
    <row r="36" spans="1:21" ht="45">
      <c r="A36" s="145" t="s">
        <v>155</v>
      </c>
      <c r="B36" s="145" t="s">
        <v>157</v>
      </c>
      <c r="C36" s="145" t="s">
        <v>156</v>
      </c>
      <c r="D36" s="145" t="s">
        <v>159</v>
      </c>
      <c r="E36" s="145" t="s">
        <v>28</v>
      </c>
      <c r="F36" s="145" t="s">
        <v>5</v>
      </c>
      <c r="G36" s="145" t="s">
        <v>29</v>
      </c>
      <c r="H36" s="145" t="s">
        <v>156</v>
      </c>
      <c r="I36" s="145" t="s">
        <v>159</v>
      </c>
      <c r="J36" s="145" t="s">
        <v>28</v>
      </c>
      <c r="K36" s="145" t="s">
        <v>5</v>
      </c>
      <c r="L36" s="145" t="s">
        <v>29</v>
      </c>
      <c r="M36" s="145" t="s">
        <v>156</v>
      </c>
      <c r="N36" s="145" t="s">
        <v>159</v>
      </c>
      <c r="O36" s="145" t="s">
        <v>28</v>
      </c>
      <c r="P36" s="145" t="s">
        <v>5</v>
      </c>
      <c r="Q36" s="145" t="s">
        <v>29</v>
      </c>
      <c r="R36" s="128" t="s">
        <v>158</v>
      </c>
      <c r="S36" s="128" t="s">
        <v>160</v>
      </c>
      <c r="T36" s="128" t="s">
        <v>162</v>
      </c>
      <c r="U36" s="128" t="s">
        <v>161</v>
      </c>
    </row>
    <row r="37" spans="1:21">
      <c r="A37" s="129">
        <v>1</v>
      </c>
      <c r="B37" s="129">
        <v>2</v>
      </c>
      <c r="C37" s="129">
        <v>3</v>
      </c>
      <c r="D37" s="129">
        <v>4</v>
      </c>
      <c r="E37" s="129" t="s">
        <v>164</v>
      </c>
      <c r="F37" s="129" t="s">
        <v>172</v>
      </c>
      <c r="G37" s="129" t="s">
        <v>171</v>
      </c>
      <c r="H37" s="129">
        <v>8</v>
      </c>
      <c r="I37" s="129">
        <v>9</v>
      </c>
      <c r="J37" s="129" t="s">
        <v>165</v>
      </c>
      <c r="K37" s="129" t="s">
        <v>174</v>
      </c>
      <c r="L37" s="129" t="s">
        <v>173</v>
      </c>
      <c r="M37" s="129">
        <v>13</v>
      </c>
      <c r="N37" s="129">
        <v>14</v>
      </c>
      <c r="O37" s="129" t="s">
        <v>166</v>
      </c>
      <c r="P37" s="129" t="s">
        <v>176</v>
      </c>
      <c r="Q37" s="129" t="s">
        <v>175</v>
      </c>
      <c r="R37" s="129" t="s">
        <v>167</v>
      </c>
      <c r="S37" s="129" t="s">
        <v>168</v>
      </c>
      <c r="T37" s="129" t="s">
        <v>169</v>
      </c>
      <c r="U37" s="129" t="s">
        <v>170</v>
      </c>
    </row>
    <row r="38" spans="1:21">
      <c r="A38" s="143">
        <v>1</v>
      </c>
      <c r="B38" s="68">
        <v>3.26</v>
      </c>
      <c r="C38" s="144">
        <v>76</v>
      </c>
      <c r="D38" s="69">
        <v>0</v>
      </c>
      <c r="E38" s="69">
        <f>C38*D38</f>
        <v>0</v>
      </c>
      <c r="F38" s="69">
        <f>G38-E38</f>
        <v>0</v>
      </c>
      <c r="G38" s="69">
        <f>E38*1.08</f>
        <v>0</v>
      </c>
      <c r="H38" s="147">
        <v>90</v>
      </c>
      <c r="I38" s="148">
        <v>0</v>
      </c>
      <c r="J38" s="148">
        <f>H38*I38</f>
        <v>0</v>
      </c>
      <c r="K38" s="148">
        <f>L38-J38</f>
        <v>0</v>
      </c>
      <c r="L38" s="148">
        <f>J38*1.08</f>
        <v>0</v>
      </c>
      <c r="M38" s="149">
        <v>17</v>
      </c>
      <c r="N38" s="95">
        <v>0</v>
      </c>
      <c r="O38" s="95">
        <f>N38*M38</f>
        <v>0</v>
      </c>
      <c r="P38" s="95">
        <f>Q38-O38</f>
        <v>0</v>
      </c>
      <c r="Q38" s="95">
        <f>O38*1.08</f>
        <v>0</v>
      </c>
      <c r="R38" s="127">
        <v>183</v>
      </c>
      <c r="S38" s="69">
        <f t="shared" ref="S38:S40" si="21">E38+J38+O38</f>
        <v>0</v>
      </c>
      <c r="T38" s="69">
        <f>U38-S38</f>
        <v>0</v>
      </c>
      <c r="U38" s="69">
        <f t="shared" ref="U38:U40" si="22">G38+L38+Q38</f>
        <v>0</v>
      </c>
    </row>
    <row r="39" spans="1:21">
      <c r="A39" s="143">
        <v>2</v>
      </c>
      <c r="B39" s="68">
        <v>4.8899999999999997</v>
      </c>
      <c r="C39" s="144">
        <v>85</v>
      </c>
      <c r="D39" s="69">
        <v>0</v>
      </c>
      <c r="E39" s="69">
        <f t="shared" ref="E39:E40" si="23">C39*D39</f>
        <v>0</v>
      </c>
      <c r="F39" s="69">
        <f t="shared" ref="F39:F40" si="24">G39-E39</f>
        <v>0</v>
      </c>
      <c r="G39" s="69">
        <f t="shared" ref="G39:G40" si="25">E39*1.08</f>
        <v>0</v>
      </c>
      <c r="H39" s="147">
        <v>72</v>
      </c>
      <c r="I39" s="148">
        <v>0</v>
      </c>
      <c r="J39" s="148">
        <f>H39*I39</f>
        <v>0</v>
      </c>
      <c r="K39" s="148">
        <f t="shared" ref="K39:K40" si="26">L39-J39</f>
        <v>0</v>
      </c>
      <c r="L39" s="148">
        <f t="shared" ref="L39:L40" si="27">J39*1.08</f>
        <v>0</v>
      </c>
      <c r="M39" s="149">
        <v>12</v>
      </c>
      <c r="N39" s="95">
        <v>0</v>
      </c>
      <c r="O39" s="95">
        <f t="shared" ref="O39:O40" si="28">N39*M39</f>
        <v>0</v>
      </c>
      <c r="P39" s="95">
        <f t="shared" ref="P39:P40" si="29">Q39-O39</f>
        <v>0</v>
      </c>
      <c r="Q39" s="95">
        <f>O39*1.08</f>
        <v>0</v>
      </c>
      <c r="R39" s="144">
        <f t="shared" ref="R39:R40" si="30">C39+H39+M39</f>
        <v>169</v>
      </c>
      <c r="S39" s="69">
        <f t="shared" si="21"/>
        <v>0</v>
      </c>
      <c r="T39" s="69">
        <f t="shared" ref="T39:T40" si="31">U39-S39</f>
        <v>0</v>
      </c>
      <c r="U39" s="69">
        <f t="shared" si="22"/>
        <v>0</v>
      </c>
    </row>
    <row r="40" spans="1:21">
      <c r="A40" s="143">
        <v>3</v>
      </c>
      <c r="B40" s="68">
        <v>6.52</v>
      </c>
      <c r="C40" s="144">
        <v>1</v>
      </c>
      <c r="D40" s="69">
        <v>0</v>
      </c>
      <c r="E40" s="69">
        <f t="shared" si="23"/>
        <v>0</v>
      </c>
      <c r="F40" s="69">
        <f t="shared" si="24"/>
        <v>0</v>
      </c>
      <c r="G40" s="69">
        <f t="shared" si="25"/>
        <v>0</v>
      </c>
      <c r="H40" s="144">
        <v>2</v>
      </c>
      <c r="I40" s="69">
        <v>0</v>
      </c>
      <c r="J40" s="69">
        <f t="shared" ref="J40" si="32">H40*I40</f>
        <v>0</v>
      </c>
      <c r="K40" s="69">
        <f t="shared" si="26"/>
        <v>0</v>
      </c>
      <c r="L40" s="69">
        <f t="shared" si="27"/>
        <v>0</v>
      </c>
      <c r="M40" s="130">
        <v>0</v>
      </c>
      <c r="N40" s="97">
        <v>0</v>
      </c>
      <c r="O40" s="97">
        <f t="shared" si="28"/>
        <v>0</v>
      </c>
      <c r="P40" s="97">
        <f t="shared" si="29"/>
        <v>0</v>
      </c>
      <c r="Q40" s="97">
        <f t="shared" ref="Q40" si="33">O40*1.08</f>
        <v>0</v>
      </c>
      <c r="R40" s="144">
        <f t="shared" si="30"/>
        <v>3</v>
      </c>
      <c r="S40" s="69">
        <f t="shared" si="21"/>
        <v>0</v>
      </c>
      <c r="T40" s="69">
        <f t="shared" si="31"/>
        <v>0</v>
      </c>
      <c r="U40" s="69">
        <f t="shared" si="22"/>
        <v>0</v>
      </c>
    </row>
    <row r="41" spans="1:21">
      <c r="A41" s="68" t="s">
        <v>41</v>
      </c>
      <c r="B41" s="121"/>
      <c r="C41" s="124">
        <f>SUM(C38:C40)</f>
        <v>162</v>
      </c>
      <c r="D41" s="122"/>
      <c r="E41" s="123">
        <f>SUM(E38:E40)</f>
        <v>0</v>
      </c>
      <c r="F41" s="123">
        <f>SUM(F38:F40)</f>
        <v>0</v>
      </c>
      <c r="G41" s="123">
        <f>SUM(G38:G40)</f>
        <v>0</v>
      </c>
      <c r="H41" s="124">
        <f>SUM(H38:H40)</f>
        <v>164</v>
      </c>
      <c r="I41" s="122"/>
      <c r="J41" s="123">
        <f>SUM(J38:J40)</f>
        <v>0</v>
      </c>
      <c r="K41" s="123">
        <f>SUM(K38:K40)</f>
        <v>0</v>
      </c>
      <c r="L41" s="123">
        <f>SUM(L38:L40)</f>
        <v>0</v>
      </c>
      <c r="M41" s="124">
        <f>SUM(M38:M40)</f>
        <v>29</v>
      </c>
      <c r="N41" s="125"/>
      <c r="O41" s="126">
        <f t="shared" ref="O41:U41" si="34">SUM(O38:O40)</f>
        <v>0</v>
      </c>
      <c r="P41" s="126">
        <f t="shared" si="34"/>
        <v>0</v>
      </c>
      <c r="Q41" s="126">
        <f t="shared" si="34"/>
        <v>0</v>
      </c>
      <c r="R41" s="132">
        <f t="shared" si="34"/>
        <v>355</v>
      </c>
      <c r="S41" s="126">
        <f t="shared" si="34"/>
        <v>0</v>
      </c>
      <c r="T41" s="126">
        <f t="shared" si="34"/>
        <v>0</v>
      </c>
      <c r="U41" s="126">
        <f t="shared" si="34"/>
        <v>0</v>
      </c>
    </row>
    <row r="44" spans="1:21">
      <c r="B44" t="s">
        <v>49</v>
      </c>
      <c r="C44" s="7"/>
    </row>
    <row r="45" spans="1:21">
      <c r="B45" t="s">
        <v>53</v>
      </c>
    </row>
    <row r="47" spans="1:21">
      <c r="B47" t="s">
        <v>178</v>
      </c>
      <c r="C47" s="7"/>
    </row>
    <row r="48" spans="1:21">
      <c r="B48" t="s">
        <v>50</v>
      </c>
      <c r="C48" s="7"/>
    </row>
    <row r="49" spans="2:3">
      <c r="B49" s="98" t="s">
        <v>177</v>
      </c>
      <c r="C49" s="7"/>
    </row>
    <row r="50" spans="2:3">
      <c r="C50" s="7"/>
    </row>
    <row r="51" spans="2:3">
      <c r="B51" s="7" t="s">
        <v>51</v>
      </c>
      <c r="C51" s="7"/>
    </row>
    <row r="52" spans="2:3">
      <c r="B52" s="7" t="s">
        <v>52</v>
      </c>
      <c r="C52" s="7"/>
    </row>
    <row r="53" spans="2:3">
      <c r="B53" s="140" t="s">
        <v>202</v>
      </c>
      <c r="C53" s="7"/>
    </row>
  </sheetData>
  <mergeCells count="8">
    <mergeCell ref="C35:G35"/>
    <mergeCell ref="H35:L35"/>
    <mergeCell ref="M35:Q35"/>
    <mergeCell ref="R35:U35"/>
    <mergeCell ref="M5:Q5"/>
    <mergeCell ref="R5:U5"/>
    <mergeCell ref="C5:G5"/>
    <mergeCell ref="H5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HRF  </vt:lpstr>
      <vt:lpstr>HRF  -07.08.2017</vt:lpstr>
      <vt:lpstr>HRF</vt:lpstr>
      <vt:lpstr>Arkusz3</vt:lpstr>
      <vt:lpstr>Arkusz1</vt:lpstr>
      <vt:lpstr>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2018-09-06T10:10:09Z</dcterms:modified>
</cp:coreProperties>
</file>