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tabRatio="453"/>
  </bookViews>
  <sheets>
    <sheet name="HRF  " sheetId="5" r:id="rId1"/>
    <sheet name="HRF  -07.08.2017" sheetId="4" state="hidden" r:id="rId2"/>
    <sheet name="HRF" sheetId="1" state="hidden" r:id="rId3"/>
    <sheet name="Arkusz3" sheetId="3" state="hidden" r:id="rId4"/>
    <sheet name="Arkusz1" sheetId="6" state="hidden" r:id="rId5"/>
    <sheet name="TES" sheetId="7" r:id="rId6"/>
  </sheets>
  <calcPr calcId="124519" fullPrecision="0"/>
</workbook>
</file>

<file path=xl/calcChain.xml><?xml version="1.0" encoding="utf-8"?>
<calcChain xmlns="http://schemas.openxmlformats.org/spreadsheetml/2006/main">
  <c r="AF71" i="5"/>
  <c r="AG71" s="1"/>
  <c r="AF50"/>
  <c r="AG50" s="1"/>
  <c r="AF29"/>
  <c r="AG29" s="1"/>
  <c r="AB72"/>
  <c r="AC72"/>
  <c r="AD72"/>
  <c r="T72"/>
  <c r="U72"/>
  <c r="V72"/>
  <c r="W72"/>
  <c r="X72"/>
  <c r="Y72"/>
  <c r="Z72"/>
  <c r="AA72"/>
  <c r="S72"/>
  <c r="S73" s="1"/>
  <c r="AF73" s="1"/>
  <c r="T69"/>
  <c r="U69"/>
  <c r="V69"/>
  <c r="W69"/>
  <c r="X69"/>
  <c r="Y69"/>
  <c r="Z69"/>
  <c r="AA69"/>
  <c r="AB69"/>
  <c r="AC69"/>
  <c r="AD69"/>
  <c r="S69"/>
  <c r="S70" s="1"/>
  <c r="C71"/>
  <c r="T71"/>
  <c r="U71"/>
  <c r="V71"/>
  <c r="W71"/>
  <c r="X71"/>
  <c r="Y71"/>
  <c r="Z71"/>
  <c r="AA71"/>
  <c r="AB71"/>
  <c r="AC71"/>
  <c r="AD71"/>
  <c r="T73"/>
  <c r="U73"/>
  <c r="V73"/>
  <c r="W73"/>
  <c r="X73"/>
  <c r="Y73"/>
  <c r="Z73"/>
  <c r="AA73"/>
  <c r="AB73"/>
  <c r="AC73"/>
  <c r="AD73"/>
  <c r="C68"/>
  <c r="T51"/>
  <c r="U51"/>
  <c r="V51"/>
  <c r="W51"/>
  <c r="X51"/>
  <c r="Y51"/>
  <c r="Z51"/>
  <c r="AA51"/>
  <c r="AB51"/>
  <c r="AC51"/>
  <c r="AD51"/>
  <c r="S51"/>
  <c r="S52" s="1"/>
  <c r="AF52" s="1"/>
  <c r="T48"/>
  <c r="U48"/>
  <c r="V48"/>
  <c r="W48"/>
  <c r="X48"/>
  <c r="Y48"/>
  <c r="Z48"/>
  <c r="AA48"/>
  <c r="AB48"/>
  <c r="AC48"/>
  <c r="AD48"/>
  <c r="S48"/>
  <c r="S49" s="1"/>
  <c r="C50"/>
  <c r="C47"/>
  <c r="T52"/>
  <c r="U52"/>
  <c r="V52"/>
  <c r="W52"/>
  <c r="X52"/>
  <c r="Y52"/>
  <c r="Z52"/>
  <c r="AA52"/>
  <c r="AB52"/>
  <c r="AC52"/>
  <c r="AD52"/>
  <c r="AB30"/>
  <c r="AC30"/>
  <c r="AD30"/>
  <c r="AA30"/>
  <c r="T30"/>
  <c r="U30"/>
  <c r="V30"/>
  <c r="W30"/>
  <c r="X30"/>
  <c r="Y30"/>
  <c r="Z30"/>
  <c r="S30"/>
  <c r="AF30" s="1"/>
  <c r="T27"/>
  <c r="U27"/>
  <c r="V27"/>
  <c r="W27"/>
  <c r="X27"/>
  <c r="Y27"/>
  <c r="Z27"/>
  <c r="AA27"/>
  <c r="AB27"/>
  <c r="AC27"/>
  <c r="AD27"/>
  <c r="S27"/>
  <c r="S28" s="1"/>
  <c r="AF72" l="1"/>
  <c r="AF51"/>
  <c r="C29"/>
  <c r="C26"/>
  <c r="S31"/>
  <c r="T31"/>
  <c r="U31"/>
  <c r="V31"/>
  <c r="W31"/>
  <c r="X31"/>
  <c r="Y31"/>
  <c r="Z31"/>
  <c r="AA31"/>
  <c r="AB31"/>
  <c r="AC31"/>
  <c r="AD31"/>
  <c r="M14" i="7"/>
  <c r="C14"/>
  <c r="E12"/>
  <c r="C27" i="5" s="1"/>
  <c r="J12" i="7"/>
  <c r="O12"/>
  <c r="R12"/>
  <c r="T39" i="5"/>
  <c r="T36"/>
  <c r="U36"/>
  <c r="V36"/>
  <c r="W36"/>
  <c r="X36"/>
  <c r="Y36"/>
  <c r="Z36"/>
  <c r="AA36"/>
  <c r="AB36"/>
  <c r="AC36"/>
  <c r="AD36"/>
  <c r="S36"/>
  <c r="S37" s="1"/>
  <c r="S39"/>
  <c r="L12" i="7" l="1"/>
  <c r="K12" s="1"/>
  <c r="C49" i="5" s="1"/>
  <c r="C48"/>
  <c r="AF31"/>
  <c r="G12" i="7"/>
  <c r="F12" s="1"/>
  <c r="C28" i="5" s="1"/>
  <c r="Q12" i="7"/>
  <c r="P12" s="1"/>
  <c r="C70" i="5" s="1"/>
  <c r="C69"/>
  <c r="S12" i="7"/>
  <c r="S15" i="5"/>
  <c r="S16" s="1"/>
  <c r="T32"/>
  <c r="U32"/>
  <c r="V32"/>
  <c r="W32"/>
  <c r="X32"/>
  <c r="Y32"/>
  <c r="Z32"/>
  <c r="AA32"/>
  <c r="AB32"/>
  <c r="AC32"/>
  <c r="AD32"/>
  <c r="S32"/>
  <c r="T11"/>
  <c r="U11"/>
  <c r="V11"/>
  <c r="W11"/>
  <c r="X11"/>
  <c r="Y11"/>
  <c r="Z11"/>
  <c r="AA11"/>
  <c r="AB11"/>
  <c r="AC11"/>
  <c r="AD11"/>
  <c r="S11"/>
  <c r="D74"/>
  <c r="E74"/>
  <c r="F74"/>
  <c r="G74"/>
  <c r="H74"/>
  <c r="I74"/>
  <c r="J74"/>
  <c r="K74"/>
  <c r="L74"/>
  <c r="M74"/>
  <c r="N74"/>
  <c r="O74"/>
  <c r="P74"/>
  <c r="Q74"/>
  <c r="R74"/>
  <c r="D75"/>
  <c r="E75"/>
  <c r="F75"/>
  <c r="G75"/>
  <c r="H75"/>
  <c r="I75"/>
  <c r="J75"/>
  <c r="K75"/>
  <c r="L75"/>
  <c r="M75"/>
  <c r="N75"/>
  <c r="O75"/>
  <c r="P75"/>
  <c r="Q75"/>
  <c r="R75"/>
  <c r="D76"/>
  <c r="T56"/>
  <c r="T57" s="1"/>
  <c r="U56"/>
  <c r="V56"/>
  <c r="V57" s="1"/>
  <c r="W56"/>
  <c r="X56"/>
  <c r="X57" s="1"/>
  <c r="Y56"/>
  <c r="Z56"/>
  <c r="Z57" s="1"/>
  <c r="AA56"/>
  <c r="AB56"/>
  <c r="AB57" s="1"/>
  <c r="AC56"/>
  <c r="AD56"/>
  <c r="AD57" s="1"/>
  <c r="U57"/>
  <c r="W57"/>
  <c r="W58" s="1"/>
  <c r="Y57"/>
  <c r="Y58" s="1"/>
  <c r="AA57"/>
  <c r="AA58" s="1"/>
  <c r="AC57"/>
  <c r="U58"/>
  <c r="AC58"/>
  <c r="T59"/>
  <c r="T60" s="1"/>
  <c r="T61" s="1"/>
  <c r="U59"/>
  <c r="U53" s="1"/>
  <c r="V59"/>
  <c r="V60" s="1"/>
  <c r="V61" s="1"/>
  <c r="W59"/>
  <c r="W60" s="1"/>
  <c r="W61" s="1"/>
  <c r="X59"/>
  <c r="X60" s="1"/>
  <c r="X61" s="1"/>
  <c r="Y59"/>
  <c r="Y60" s="1"/>
  <c r="Y61" s="1"/>
  <c r="Z59"/>
  <c r="Z60" s="1"/>
  <c r="Z61" s="1"/>
  <c r="AA59"/>
  <c r="AA60" s="1"/>
  <c r="AA61" s="1"/>
  <c r="AB59"/>
  <c r="AB60" s="1"/>
  <c r="AB61" s="1"/>
  <c r="AC59"/>
  <c r="AC53" s="1"/>
  <c r="AD59"/>
  <c r="AD60" s="1"/>
  <c r="AD61" s="1"/>
  <c r="U60"/>
  <c r="U61" s="1"/>
  <c r="AC60"/>
  <c r="AC61" s="1"/>
  <c r="T62"/>
  <c r="U62"/>
  <c r="U63" s="1"/>
  <c r="U64" s="1"/>
  <c r="V62"/>
  <c r="W62"/>
  <c r="W63" s="1"/>
  <c r="W64" s="1"/>
  <c r="X62"/>
  <c r="Y62"/>
  <c r="Y63" s="1"/>
  <c r="Y64" s="1"/>
  <c r="Z62"/>
  <c r="AA62"/>
  <c r="AA63" s="1"/>
  <c r="AA64" s="1"/>
  <c r="AB62"/>
  <c r="AC62"/>
  <c r="AC63" s="1"/>
  <c r="AC64" s="1"/>
  <c r="AD62"/>
  <c r="T63"/>
  <c r="T64" s="1"/>
  <c r="V63"/>
  <c r="V64" s="1"/>
  <c r="X63"/>
  <c r="X64" s="1"/>
  <c r="Z63"/>
  <c r="Z64" s="1"/>
  <c r="AB63"/>
  <c r="AB64" s="1"/>
  <c r="AD63"/>
  <c r="AD64" s="1"/>
  <c r="T66"/>
  <c r="T67" s="1"/>
  <c r="U65"/>
  <c r="V65"/>
  <c r="V66" s="1"/>
  <c r="V67" s="1"/>
  <c r="W65"/>
  <c r="X65"/>
  <c r="X66" s="1"/>
  <c r="X67" s="1"/>
  <c r="Y65"/>
  <c r="Z65"/>
  <c r="Z66" s="1"/>
  <c r="Z67" s="1"/>
  <c r="AA65"/>
  <c r="AB65"/>
  <c r="AB66" s="1"/>
  <c r="AB67" s="1"/>
  <c r="AC65"/>
  <c r="AD65"/>
  <c r="AD66" s="1"/>
  <c r="AD67" s="1"/>
  <c r="U66"/>
  <c r="U67" s="1"/>
  <c r="W66"/>
  <c r="W67" s="1"/>
  <c r="Y66"/>
  <c r="Y67" s="1"/>
  <c r="AA66"/>
  <c r="AA67" s="1"/>
  <c r="AC66"/>
  <c r="AC67" s="1"/>
  <c r="T68"/>
  <c r="T70" s="1"/>
  <c r="U68"/>
  <c r="U70" s="1"/>
  <c r="V68"/>
  <c r="V70" s="1"/>
  <c r="W68"/>
  <c r="W70" s="1"/>
  <c r="X68"/>
  <c r="X70" s="1"/>
  <c r="Y68"/>
  <c r="Y70" s="1"/>
  <c r="Z68"/>
  <c r="Z70" s="1"/>
  <c r="AA68"/>
  <c r="AA70" s="1"/>
  <c r="AB68"/>
  <c r="AB70" s="1"/>
  <c r="AC68"/>
  <c r="AC70" s="1"/>
  <c r="AD68"/>
  <c r="AD70" s="1"/>
  <c r="S59"/>
  <c r="S60" s="1"/>
  <c r="S62"/>
  <c r="S63" s="1"/>
  <c r="S65"/>
  <c r="S66" s="1"/>
  <c r="S68"/>
  <c r="S56"/>
  <c r="S57" s="1"/>
  <c r="S58" s="1"/>
  <c r="C65"/>
  <c r="C62"/>
  <c r="C59"/>
  <c r="C56"/>
  <c r="AF11"/>
  <c r="AF14"/>
  <c r="AF17"/>
  <c r="AF20"/>
  <c r="AF23"/>
  <c r="AF26"/>
  <c r="AF35"/>
  <c r="AF38"/>
  <c r="AF41"/>
  <c r="AF44"/>
  <c r="AF47"/>
  <c r="AF56"/>
  <c r="W37"/>
  <c r="X37"/>
  <c r="T40"/>
  <c r="U39"/>
  <c r="V39"/>
  <c r="W39"/>
  <c r="X39"/>
  <c r="Y39"/>
  <c r="Z39"/>
  <c r="AA39"/>
  <c r="AB39"/>
  <c r="AC39"/>
  <c r="AD39"/>
  <c r="U40"/>
  <c r="V40"/>
  <c r="W40"/>
  <c r="X40"/>
  <c r="Y40"/>
  <c r="Z40"/>
  <c r="AA40"/>
  <c r="AB40"/>
  <c r="AC40"/>
  <c r="AD40"/>
  <c r="T42"/>
  <c r="T43" s="1"/>
  <c r="U42"/>
  <c r="V42"/>
  <c r="W42"/>
  <c r="X42"/>
  <c r="Y42"/>
  <c r="Z42"/>
  <c r="AA42"/>
  <c r="AB42"/>
  <c r="AC42"/>
  <c r="AD42"/>
  <c r="U43"/>
  <c r="V43"/>
  <c r="W43"/>
  <c r="X43"/>
  <c r="Y43"/>
  <c r="Z43"/>
  <c r="AA43"/>
  <c r="AB43"/>
  <c r="AC43"/>
  <c r="AD43"/>
  <c r="T45"/>
  <c r="T46" s="1"/>
  <c r="U45"/>
  <c r="V45"/>
  <c r="W45"/>
  <c r="X45"/>
  <c r="Y45"/>
  <c r="Z45"/>
  <c r="AA45"/>
  <c r="AB45"/>
  <c r="AC45"/>
  <c r="AD45"/>
  <c r="U46"/>
  <c r="V46"/>
  <c r="W46"/>
  <c r="X46"/>
  <c r="Y46"/>
  <c r="Z46"/>
  <c r="AA46"/>
  <c r="AB46"/>
  <c r="AC46"/>
  <c r="AD46"/>
  <c r="T49"/>
  <c r="U49"/>
  <c r="V49"/>
  <c r="W49"/>
  <c r="X49"/>
  <c r="Y49"/>
  <c r="Z49"/>
  <c r="AA49"/>
  <c r="AB49"/>
  <c r="AC49"/>
  <c r="AD49"/>
  <c r="S45"/>
  <c r="S42"/>
  <c r="S40"/>
  <c r="S43"/>
  <c r="S46"/>
  <c r="AG47"/>
  <c r="C44"/>
  <c r="AG44" s="1"/>
  <c r="C41"/>
  <c r="AG41" s="1"/>
  <c r="C38"/>
  <c r="AG38" s="1"/>
  <c r="C35"/>
  <c r="AG35" s="1"/>
  <c r="AG26"/>
  <c r="C23"/>
  <c r="AG23" s="1"/>
  <c r="C20"/>
  <c r="AG20" s="1"/>
  <c r="C17"/>
  <c r="AG17" s="1"/>
  <c r="C14"/>
  <c r="AG14" s="1"/>
  <c r="T28"/>
  <c r="U28"/>
  <c r="V28"/>
  <c r="W28"/>
  <c r="X28"/>
  <c r="Y28"/>
  <c r="Z28"/>
  <c r="AA28"/>
  <c r="AB28"/>
  <c r="AC28"/>
  <c r="AD28"/>
  <c r="T24"/>
  <c r="T25" s="1"/>
  <c r="U24"/>
  <c r="U25" s="1"/>
  <c r="V24"/>
  <c r="V25" s="1"/>
  <c r="W24"/>
  <c r="W25" s="1"/>
  <c r="X24"/>
  <c r="X25" s="1"/>
  <c r="Y24"/>
  <c r="Y25" s="1"/>
  <c r="Z24"/>
  <c r="Z25" s="1"/>
  <c r="AA24"/>
  <c r="AA25" s="1"/>
  <c r="AB24"/>
  <c r="AB25" s="1"/>
  <c r="AC24"/>
  <c r="AC25" s="1"/>
  <c r="AD24"/>
  <c r="AD25" s="1"/>
  <c r="S24"/>
  <c r="S25" s="1"/>
  <c r="T21"/>
  <c r="T22" s="1"/>
  <c r="U21"/>
  <c r="U22" s="1"/>
  <c r="V21"/>
  <c r="V22" s="1"/>
  <c r="W21"/>
  <c r="W22" s="1"/>
  <c r="X21"/>
  <c r="X22" s="1"/>
  <c r="Y21"/>
  <c r="Y22" s="1"/>
  <c r="Z21"/>
  <c r="Z22" s="1"/>
  <c r="AA21"/>
  <c r="AA22" s="1"/>
  <c r="AB21"/>
  <c r="AB22" s="1"/>
  <c r="AC21"/>
  <c r="AC22" s="1"/>
  <c r="AD21"/>
  <c r="AD22" s="1"/>
  <c r="S21"/>
  <c r="S22" s="1"/>
  <c r="T18"/>
  <c r="T19" s="1"/>
  <c r="U18"/>
  <c r="U19" s="1"/>
  <c r="V18"/>
  <c r="V19" s="1"/>
  <c r="W18"/>
  <c r="W19" s="1"/>
  <c r="X18"/>
  <c r="X19" s="1"/>
  <c r="Y18"/>
  <c r="Y19" s="1"/>
  <c r="Z18"/>
  <c r="Z19" s="1"/>
  <c r="AA18"/>
  <c r="AA19" s="1"/>
  <c r="AB18"/>
  <c r="AB19" s="1"/>
  <c r="AC18"/>
  <c r="AC19" s="1"/>
  <c r="AD18"/>
  <c r="AD19" s="1"/>
  <c r="S18"/>
  <c r="S19" s="1"/>
  <c r="T15"/>
  <c r="T16" s="1"/>
  <c r="T13" s="1"/>
  <c r="U15"/>
  <c r="U16" s="1"/>
  <c r="U13" s="1"/>
  <c r="V15"/>
  <c r="V16" s="1"/>
  <c r="V13" s="1"/>
  <c r="W15"/>
  <c r="W16" s="1"/>
  <c r="W13" s="1"/>
  <c r="X15"/>
  <c r="X16" s="1"/>
  <c r="X13" s="1"/>
  <c r="Y15"/>
  <c r="Y16" s="1"/>
  <c r="Y13" s="1"/>
  <c r="Z15"/>
  <c r="Z16" s="1"/>
  <c r="Z13" s="1"/>
  <c r="AA15"/>
  <c r="AA16" s="1"/>
  <c r="AA13" s="1"/>
  <c r="AB15"/>
  <c r="AB16" s="1"/>
  <c r="AB13" s="1"/>
  <c r="AC15"/>
  <c r="AC16" s="1"/>
  <c r="AC13" s="1"/>
  <c r="AD15"/>
  <c r="AD16" s="1"/>
  <c r="AD13" s="1"/>
  <c r="R9" i="7"/>
  <c r="R10"/>
  <c r="R11"/>
  <c r="R13"/>
  <c r="R8"/>
  <c r="O9"/>
  <c r="Q9" s="1"/>
  <c r="P9" s="1"/>
  <c r="C61" i="5" s="1"/>
  <c r="O10" i="7"/>
  <c r="Q10" s="1"/>
  <c r="P10" s="1"/>
  <c r="C64" i="5" s="1"/>
  <c r="O11" i="7"/>
  <c r="Q11" s="1"/>
  <c r="P11" s="1"/>
  <c r="C67" i="5" s="1"/>
  <c r="O13" i="7"/>
  <c r="O8"/>
  <c r="Q8" s="1"/>
  <c r="J9"/>
  <c r="L9" s="1"/>
  <c r="K9" s="1"/>
  <c r="C40" i="5" s="1"/>
  <c r="J10" i="7"/>
  <c r="L10" s="1"/>
  <c r="K10" s="1"/>
  <c r="C43" i="5" s="1"/>
  <c r="J11" i="7"/>
  <c r="L11" s="1"/>
  <c r="K11" s="1"/>
  <c r="C46" i="5" s="1"/>
  <c r="J13" i="7"/>
  <c r="J8"/>
  <c r="C36" i="5" s="1"/>
  <c r="C11"/>
  <c r="AG11" s="1"/>
  <c r="E9" i="7"/>
  <c r="G9" s="1"/>
  <c r="F9" s="1"/>
  <c r="C19" i="5" s="1"/>
  <c r="E10" i="7"/>
  <c r="G10" s="1"/>
  <c r="F10" s="1"/>
  <c r="C22" i="5" s="1"/>
  <c r="E11" i="7"/>
  <c r="G11" s="1"/>
  <c r="F11" s="1"/>
  <c r="C25" i="5" s="1"/>
  <c r="E13" i="7"/>
  <c r="E8"/>
  <c r="H14"/>
  <c r="C32" i="5" s="1"/>
  <c r="C53"/>
  <c r="L13" i="7" l="1"/>
  <c r="K13" s="1"/>
  <c r="C52" i="5" s="1"/>
  <c r="AG52" s="1"/>
  <c r="C51"/>
  <c r="AG51" s="1"/>
  <c r="U12" i="7"/>
  <c r="G13"/>
  <c r="F13" s="1"/>
  <c r="C31" i="5" s="1"/>
  <c r="C30"/>
  <c r="AG30" s="1"/>
  <c r="AG31"/>
  <c r="Q13" i="7"/>
  <c r="P13" s="1"/>
  <c r="C73" i="5" s="1"/>
  <c r="AG73" s="1"/>
  <c r="C72"/>
  <c r="AG72" s="1"/>
  <c r="AA33"/>
  <c r="Y33"/>
  <c r="W33"/>
  <c r="U33"/>
  <c r="U55"/>
  <c r="AA55"/>
  <c r="W55"/>
  <c r="AD54"/>
  <c r="AB54"/>
  <c r="Z54"/>
  <c r="X54"/>
  <c r="V54"/>
  <c r="T54"/>
  <c r="S34"/>
  <c r="S33"/>
  <c r="AB33"/>
  <c r="Z33"/>
  <c r="X33"/>
  <c r="V33"/>
  <c r="AC55"/>
  <c r="AC54"/>
  <c r="Y55"/>
  <c r="U54"/>
  <c r="T12" i="7"/>
  <c r="X34" i="5"/>
  <c r="S54"/>
  <c r="AA53"/>
  <c r="Y53"/>
  <c r="W53"/>
  <c r="W34"/>
  <c r="T33"/>
  <c r="S53"/>
  <c r="AA54"/>
  <c r="Y54"/>
  <c r="W54"/>
  <c r="AD53"/>
  <c r="AB53"/>
  <c r="Z53"/>
  <c r="X53"/>
  <c r="V53"/>
  <c r="T53"/>
  <c r="S12"/>
  <c r="S13"/>
  <c r="AD12"/>
  <c r="AB12"/>
  <c r="Z12"/>
  <c r="X12"/>
  <c r="V12"/>
  <c r="T12"/>
  <c r="AC12"/>
  <c r="AA12"/>
  <c r="Y12"/>
  <c r="W12"/>
  <c r="U12"/>
  <c r="R76"/>
  <c r="P76"/>
  <c r="N76"/>
  <c r="L76"/>
  <c r="J76"/>
  <c r="H76"/>
  <c r="F76"/>
  <c r="AF46"/>
  <c r="AF40"/>
  <c r="AG40" s="1"/>
  <c r="AF45"/>
  <c r="AF62"/>
  <c r="Q76"/>
  <c r="O76"/>
  <c r="M76"/>
  <c r="K76"/>
  <c r="I76"/>
  <c r="G76"/>
  <c r="E76"/>
  <c r="AD58"/>
  <c r="AD55" s="1"/>
  <c r="AB58"/>
  <c r="AB55" s="1"/>
  <c r="Z58"/>
  <c r="Z55" s="1"/>
  <c r="X58"/>
  <c r="V58"/>
  <c r="V55" s="1"/>
  <c r="T58"/>
  <c r="T55" s="1"/>
  <c r="AF57"/>
  <c r="AF53"/>
  <c r="AG53" s="1"/>
  <c r="AG56"/>
  <c r="C8"/>
  <c r="AF54"/>
  <c r="AF68"/>
  <c r="AG68" s="1"/>
  <c r="R14" i="7"/>
  <c r="S8"/>
  <c r="AC33" i="5" s="1"/>
  <c r="AF65"/>
  <c r="AF59"/>
  <c r="AF58"/>
  <c r="C39"/>
  <c r="C60"/>
  <c r="C66"/>
  <c r="P8" i="7"/>
  <c r="AG62" i="5"/>
  <c r="C57"/>
  <c r="AG57" s="1"/>
  <c r="C63"/>
  <c r="AF49"/>
  <c r="AF43"/>
  <c r="AF42"/>
  <c r="AF48"/>
  <c r="AG65"/>
  <c r="AG59"/>
  <c r="AF16"/>
  <c r="AF22"/>
  <c r="AG22" s="1"/>
  <c r="AF25"/>
  <c r="AG25" s="1"/>
  <c r="AF28"/>
  <c r="AG28" s="1"/>
  <c r="AF15"/>
  <c r="AF19"/>
  <c r="AG19" s="1"/>
  <c r="AF70"/>
  <c r="AF69"/>
  <c r="S64"/>
  <c r="AF64" s="1"/>
  <c r="AG64" s="1"/>
  <c r="AF63"/>
  <c r="AG63" s="1"/>
  <c r="AG46"/>
  <c r="AF39"/>
  <c r="AG39" s="1"/>
  <c r="AF27"/>
  <c r="AF21"/>
  <c r="AG49"/>
  <c r="AG43"/>
  <c r="AF24"/>
  <c r="AF18"/>
  <c r="P14" i="7"/>
  <c r="C55" i="5" s="1"/>
  <c r="S61"/>
  <c r="AF60"/>
  <c r="AG60" s="1"/>
  <c r="S67"/>
  <c r="AF67" s="1"/>
  <c r="AG67" s="1"/>
  <c r="AF66"/>
  <c r="AG66" s="1"/>
  <c r="J14" i="7"/>
  <c r="C33" i="5" s="1"/>
  <c r="AG48"/>
  <c r="C45"/>
  <c r="AG45" s="1"/>
  <c r="C42"/>
  <c r="AG42" s="1"/>
  <c r="C24"/>
  <c r="C21"/>
  <c r="C18"/>
  <c r="C15"/>
  <c r="O14" i="7"/>
  <c r="C54" i="5" s="1"/>
  <c r="U13" i="7"/>
  <c r="S11"/>
  <c r="U10"/>
  <c r="S9"/>
  <c r="L8"/>
  <c r="S13"/>
  <c r="U11"/>
  <c r="S10"/>
  <c r="U9"/>
  <c r="E14"/>
  <c r="C12" i="5" s="1"/>
  <c r="G8" i="7"/>
  <c r="W10" i="5"/>
  <c r="D10"/>
  <c r="E10"/>
  <c r="F10"/>
  <c r="G10"/>
  <c r="H10"/>
  <c r="I10"/>
  <c r="J10"/>
  <c r="K10"/>
  <c r="L10"/>
  <c r="M10"/>
  <c r="N10"/>
  <c r="O10"/>
  <c r="P10"/>
  <c r="Q10"/>
  <c r="R10"/>
  <c r="D9"/>
  <c r="E9"/>
  <c r="F9"/>
  <c r="G9"/>
  <c r="H9"/>
  <c r="I9"/>
  <c r="J9"/>
  <c r="K9"/>
  <c r="L9"/>
  <c r="M9"/>
  <c r="N9"/>
  <c r="O9"/>
  <c r="P9"/>
  <c r="Q9"/>
  <c r="R9"/>
  <c r="D8"/>
  <c r="E8"/>
  <c r="F8"/>
  <c r="G8"/>
  <c r="H8"/>
  <c r="I8"/>
  <c r="J8"/>
  <c r="K8"/>
  <c r="L8"/>
  <c r="M8"/>
  <c r="N8"/>
  <c r="O8"/>
  <c r="P8"/>
  <c r="Q8"/>
  <c r="R8"/>
  <c r="T8"/>
  <c r="U8"/>
  <c r="V8"/>
  <c r="W8"/>
  <c r="X8"/>
  <c r="Y8"/>
  <c r="Z8"/>
  <c r="AA8"/>
  <c r="AB8"/>
  <c r="AC8"/>
  <c r="AD8"/>
  <c r="Q14" i="7" l="1"/>
  <c r="AG54" i="5"/>
  <c r="C74"/>
  <c r="X55"/>
  <c r="X10" s="1"/>
  <c r="AF61"/>
  <c r="AG61" s="1"/>
  <c r="S55"/>
  <c r="AF55" s="1"/>
  <c r="AG55" s="1"/>
  <c r="C9"/>
  <c r="T9" i="7"/>
  <c r="T11"/>
  <c r="W75" i="5"/>
  <c r="W74"/>
  <c r="W9"/>
  <c r="X74"/>
  <c r="X9"/>
  <c r="Y37"/>
  <c r="Y34" s="1"/>
  <c r="AB37"/>
  <c r="AB34" s="1"/>
  <c r="AF32"/>
  <c r="AG32" s="1"/>
  <c r="S8"/>
  <c r="AF8" s="1"/>
  <c r="AG8" s="1"/>
  <c r="V37"/>
  <c r="V34" s="1"/>
  <c r="AA37"/>
  <c r="AA34" s="1"/>
  <c r="T37"/>
  <c r="T34" s="1"/>
  <c r="AC37"/>
  <c r="AC34" s="1"/>
  <c r="AG15"/>
  <c r="C58"/>
  <c r="AG58" s="1"/>
  <c r="AG18"/>
  <c r="AG27"/>
  <c r="AG69"/>
  <c r="AG24"/>
  <c r="AG21"/>
  <c r="AG70"/>
  <c r="T13" i="7"/>
  <c r="T10"/>
  <c r="S14"/>
  <c r="K8"/>
  <c r="L14"/>
  <c r="G14"/>
  <c r="F8"/>
  <c r="U8"/>
  <c r="X75" i="5" l="1"/>
  <c r="X76" s="1"/>
  <c r="W76"/>
  <c r="AC74"/>
  <c r="AC9"/>
  <c r="T74"/>
  <c r="T9"/>
  <c r="AA74"/>
  <c r="AA9"/>
  <c r="V74"/>
  <c r="V9"/>
  <c r="AF13"/>
  <c r="S75"/>
  <c r="S10"/>
  <c r="AB75"/>
  <c r="AB10"/>
  <c r="Y75"/>
  <c r="Y10"/>
  <c r="Z37"/>
  <c r="Z34" s="1"/>
  <c r="AC10"/>
  <c r="AC75"/>
  <c r="T75"/>
  <c r="T10"/>
  <c r="AA75"/>
  <c r="AA10"/>
  <c r="V75"/>
  <c r="V10"/>
  <c r="AB74"/>
  <c r="AB76" s="1"/>
  <c r="AB9"/>
  <c r="Y74"/>
  <c r="Y76" s="1"/>
  <c r="Y9"/>
  <c r="S74"/>
  <c r="S9"/>
  <c r="K14" i="7"/>
  <c r="C34" i="5" s="1"/>
  <c r="C37"/>
  <c r="F14" i="7"/>
  <c r="C13" i="5" s="1"/>
  <c r="C16"/>
  <c r="AG16" s="1"/>
  <c r="U14" i="7"/>
  <c r="T8"/>
  <c r="A15" i="6"/>
  <c r="T100" i="4"/>
  <c r="T99"/>
  <c r="S99"/>
  <c r="S100" s="1"/>
  <c r="O41"/>
  <c r="O7"/>
  <c r="AA130"/>
  <c r="Z130"/>
  <c r="Y130"/>
  <c r="AA129"/>
  <c r="Y129"/>
  <c r="Z129"/>
  <c r="D146"/>
  <c r="Q129"/>
  <c r="P130"/>
  <c r="P129"/>
  <c r="D129"/>
  <c r="C146"/>
  <c r="U130"/>
  <c r="V130"/>
  <c r="W130"/>
  <c r="X130"/>
  <c r="T130"/>
  <c r="U129"/>
  <c r="V129"/>
  <c r="W129"/>
  <c r="X129"/>
  <c r="T129"/>
  <c r="AB128"/>
  <c r="Z128"/>
  <c r="AA127"/>
  <c r="AA128" s="1"/>
  <c r="Z127"/>
  <c r="Y127"/>
  <c r="Y128" s="1"/>
  <c r="C127"/>
  <c r="B127"/>
  <c r="A127"/>
  <c r="Z74" i="5" l="1"/>
  <c r="Z9"/>
  <c r="V76"/>
  <c r="AA76"/>
  <c r="T76"/>
  <c r="AC76"/>
  <c r="Z75"/>
  <c r="Z10"/>
  <c r="S76"/>
  <c r="T14" i="7"/>
  <c r="AD33" i="5"/>
  <c r="U37"/>
  <c r="U34" s="1"/>
  <c r="AF36"/>
  <c r="AG36" s="1"/>
  <c r="AG13"/>
  <c r="C75"/>
  <c r="C10"/>
  <c r="N129" i="4"/>
  <c r="U75" i="5" l="1"/>
  <c r="U10"/>
  <c r="Z76"/>
  <c r="AD37"/>
  <c r="AD34" s="1"/>
  <c r="U74"/>
  <c r="U9"/>
  <c r="C76"/>
  <c r="D134" i="4"/>
  <c r="F134"/>
  <c r="G134"/>
  <c r="H134"/>
  <c r="I134"/>
  <c r="J134"/>
  <c r="K134"/>
  <c r="L134"/>
  <c r="M134"/>
  <c r="N134"/>
  <c r="U134"/>
  <c r="V134"/>
  <c r="W134"/>
  <c r="AE134"/>
  <c r="AF134"/>
  <c r="AG134"/>
  <c r="D135"/>
  <c r="F135"/>
  <c r="G135"/>
  <c r="H135"/>
  <c r="I135"/>
  <c r="J135"/>
  <c r="K135"/>
  <c r="L135"/>
  <c r="M135"/>
  <c r="N135"/>
  <c r="U135"/>
  <c r="V135"/>
  <c r="W135"/>
  <c r="AE135"/>
  <c r="AF135"/>
  <c r="AG135"/>
  <c r="D136"/>
  <c r="F136"/>
  <c r="G136"/>
  <c r="H136"/>
  <c r="I136"/>
  <c r="J136"/>
  <c r="K136"/>
  <c r="L136"/>
  <c r="M136"/>
  <c r="N136"/>
  <c r="U136"/>
  <c r="V136"/>
  <c r="W136"/>
  <c r="AE136"/>
  <c r="AF136"/>
  <c r="AG136"/>
  <c r="C119"/>
  <c r="R129"/>
  <c r="AC129"/>
  <c r="AD129"/>
  <c r="AE129"/>
  <c r="AF129"/>
  <c r="AG129"/>
  <c r="R130"/>
  <c r="AC130"/>
  <c r="AD130"/>
  <c r="AE130"/>
  <c r="AF130"/>
  <c r="AG130"/>
  <c r="D131"/>
  <c r="E130"/>
  <c r="F130"/>
  <c r="G130"/>
  <c r="H130"/>
  <c r="I130"/>
  <c r="J130"/>
  <c r="K130"/>
  <c r="L130"/>
  <c r="M130"/>
  <c r="N130"/>
  <c r="O130"/>
  <c r="D130"/>
  <c r="E129"/>
  <c r="F129"/>
  <c r="G129"/>
  <c r="H129"/>
  <c r="I129"/>
  <c r="J129"/>
  <c r="K129"/>
  <c r="L129"/>
  <c r="M129"/>
  <c r="O129"/>
  <c r="A125"/>
  <c r="A123"/>
  <c r="A121"/>
  <c r="A119"/>
  <c r="A115"/>
  <c r="A117"/>
  <c r="A113"/>
  <c r="A111"/>
  <c r="A9"/>
  <c r="B9"/>
  <c r="C9"/>
  <c r="C10"/>
  <c r="C117"/>
  <c r="S117" s="1"/>
  <c r="B117"/>
  <c r="B119"/>
  <c r="AB119"/>
  <c r="AB129" s="1"/>
  <c r="C148" s="1"/>
  <c r="D148" s="1"/>
  <c r="C115"/>
  <c r="S115" s="1"/>
  <c r="B115"/>
  <c r="C111"/>
  <c r="B113"/>
  <c r="B111"/>
  <c r="AG131"/>
  <c r="AF131"/>
  <c r="AE131"/>
  <c r="AD131"/>
  <c r="AC131"/>
  <c r="AA131"/>
  <c r="Z131"/>
  <c r="Y131"/>
  <c r="X131"/>
  <c r="W131"/>
  <c r="V131"/>
  <c r="U131"/>
  <c r="T131"/>
  <c r="R131"/>
  <c r="O131"/>
  <c r="N131"/>
  <c r="M131"/>
  <c r="L131"/>
  <c r="K131"/>
  <c r="J131"/>
  <c r="I131"/>
  <c r="H131"/>
  <c r="G131"/>
  <c r="F131"/>
  <c r="C125"/>
  <c r="S125" s="1"/>
  <c r="B125"/>
  <c r="C123"/>
  <c r="S123" s="1"/>
  <c r="B123"/>
  <c r="C121"/>
  <c r="S121" s="1"/>
  <c r="B121"/>
  <c r="AB102"/>
  <c r="AA102"/>
  <c r="Z102"/>
  <c r="Y102"/>
  <c r="B101"/>
  <c r="A101"/>
  <c r="AD99"/>
  <c r="AD100" s="1"/>
  <c r="AA99"/>
  <c r="AA100" s="1"/>
  <c r="Z99"/>
  <c r="Z100" s="1"/>
  <c r="Y99"/>
  <c r="Y100" s="1"/>
  <c r="B99"/>
  <c r="A99"/>
  <c r="C97"/>
  <c r="AD97" s="1"/>
  <c r="B97"/>
  <c r="A97"/>
  <c r="B95"/>
  <c r="A95"/>
  <c r="C93"/>
  <c r="T93" s="1"/>
  <c r="B93"/>
  <c r="A93"/>
  <c r="C91"/>
  <c r="AC91" s="1"/>
  <c r="B91"/>
  <c r="A91"/>
  <c r="C89"/>
  <c r="AB89" s="1"/>
  <c r="B89"/>
  <c r="A89"/>
  <c r="C87"/>
  <c r="Z87" s="1"/>
  <c r="B87"/>
  <c r="A87"/>
  <c r="C85"/>
  <c r="AC85" s="1"/>
  <c r="B85"/>
  <c r="A85"/>
  <c r="C83"/>
  <c r="Z83" s="1"/>
  <c r="B83"/>
  <c r="A83"/>
  <c r="B81"/>
  <c r="A81"/>
  <c r="C79"/>
  <c r="AD79" s="1"/>
  <c r="B79"/>
  <c r="A79"/>
  <c r="C77"/>
  <c r="Y77" s="1"/>
  <c r="B77"/>
  <c r="A77"/>
  <c r="C75"/>
  <c r="Y75" s="1"/>
  <c r="B75"/>
  <c r="A75"/>
  <c r="C73"/>
  <c r="Y73" s="1"/>
  <c r="B73"/>
  <c r="A73"/>
  <c r="C71"/>
  <c r="Z71" s="1"/>
  <c r="B71"/>
  <c r="A71"/>
  <c r="C69"/>
  <c r="Z69" s="1"/>
  <c r="B69"/>
  <c r="A69"/>
  <c r="C67"/>
  <c r="Z67" s="1"/>
  <c r="B67"/>
  <c r="A67"/>
  <c r="C65"/>
  <c r="X65" s="1"/>
  <c r="X51" s="1"/>
  <c r="B65"/>
  <c r="A65"/>
  <c r="C63"/>
  <c r="B63"/>
  <c r="A63"/>
  <c r="C61"/>
  <c r="Y61" s="1"/>
  <c r="B61"/>
  <c r="A61"/>
  <c r="C59"/>
  <c r="T59" s="1"/>
  <c r="B59"/>
  <c r="A59"/>
  <c r="C57"/>
  <c r="T57" s="1"/>
  <c r="B57"/>
  <c r="A57"/>
  <c r="C55"/>
  <c r="S55" s="1"/>
  <c r="B55"/>
  <c r="A55"/>
  <c r="C53"/>
  <c r="S53" s="1"/>
  <c r="B53"/>
  <c r="A53"/>
  <c r="AG52"/>
  <c r="AF52"/>
  <c r="AE52"/>
  <c r="AD52"/>
  <c r="AC52"/>
  <c r="AB52"/>
  <c r="AA52"/>
  <c r="W52"/>
  <c r="V52"/>
  <c r="U52"/>
  <c r="N52"/>
  <c r="M52"/>
  <c r="L52"/>
  <c r="K52"/>
  <c r="J52"/>
  <c r="I52"/>
  <c r="H52"/>
  <c r="G52"/>
  <c r="F52"/>
  <c r="E52"/>
  <c r="D52"/>
  <c r="AG51"/>
  <c r="AF51"/>
  <c r="AE51"/>
  <c r="AD51"/>
  <c r="AC51"/>
  <c r="AB51"/>
  <c r="AA51"/>
  <c r="W51"/>
  <c r="V51"/>
  <c r="U51"/>
  <c r="N51"/>
  <c r="M51"/>
  <c r="L51"/>
  <c r="K51"/>
  <c r="J51"/>
  <c r="I51"/>
  <c r="H51"/>
  <c r="G51"/>
  <c r="F51"/>
  <c r="E51"/>
  <c r="D51"/>
  <c r="B51"/>
  <c r="A51"/>
  <c r="C49"/>
  <c r="B49"/>
  <c r="A49"/>
  <c r="C47"/>
  <c r="S47" s="1"/>
  <c r="B47"/>
  <c r="A47"/>
  <c r="C45"/>
  <c r="B45"/>
  <c r="A45"/>
  <c r="C43"/>
  <c r="S43" s="1"/>
  <c r="B43"/>
  <c r="A43"/>
  <c r="AG42"/>
  <c r="AF42"/>
  <c r="AE42"/>
  <c r="AD42"/>
  <c r="AC42"/>
  <c r="AB42"/>
  <c r="AA42"/>
  <c r="Z42"/>
  <c r="Y42"/>
  <c r="W42"/>
  <c r="V42"/>
  <c r="U42"/>
  <c r="T42"/>
  <c r="R42"/>
  <c r="N42"/>
  <c r="M42"/>
  <c r="L42"/>
  <c r="K42"/>
  <c r="J42"/>
  <c r="I42"/>
  <c r="H42"/>
  <c r="G42"/>
  <c r="F42"/>
  <c r="E42"/>
  <c r="D42"/>
  <c r="AG41"/>
  <c r="AF41"/>
  <c r="AE41"/>
  <c r="AD41"/>
  <c r="AC41"/>
  <c r="AB41"/>
  <c r="AA41"/>
  <c r="Z41"/>
  <c r="Y41"/>
  <c r="W41"/>
  <c r="V41"/>
  <c r="U41"/>
  <c r="T41"/>
  <c r="R41"/>
  <c r="N41"/>
  <c r="M41"/>
  <c r="L41"/>
  <c r="K41"/>
  <c r="J41"/>
  <c r="I41"/>
  <c r="H41"/>
  <c r="G41"/>
  <c r="F41"/>
  <c r="E41"/>
  <c r="D41"/>
  <c r="B41"/>
  <c r="A41"/>
  <c r="C39"/>
  <c r="AB39" s="1"/>
  <c r="B39"/>
  <c r="A39"/>
  <c r="C37"/>
  <c r="AA37" s="1"/>
  <c r="B37"/>
  <c r="A37"/>
  <c r="C35"/>
  <c r="AA35" s="1"/>
  <c r="B35"/>
  <c r="A35"/>
  <c r="AG34"/>
  <c r="AF34"/>
  <c r="AE34"/>
  <c r="W34"/>
  <c r="V34"/>
  <c r="U34"/>
  <c r="N34"/>
  <c r="M34"/>
  <c r="L34"/>
  <c r="K34"/>
  <c r="J34"/>
  <c r="I34"/>
  <c r="H34"/>
  <c r="G34"/>
  <c r="F34"/>
  <c r="E34"/>
  <c r="D34"/>
  <c r="AG33"/>
  <c r="AF33"/>
  <c r="AE33"/>
  <c r="AC33"/>
  <c r="W33"/>
  <c r="V33"/>
  <c r="U33"/>
  <c r="N33"/>
  <c r="M33"/>
  <c r="L33"/>
  <c r="K33"/>
  <c r="J33"/>
  <c r="I33"/>
  <c r="H33"/>
  <c r="G33"/>
  <c r="F33"/>
  <c r="E33"/>
  <c r="D33"/>
  <c r="B33"/>
  <c r="A33"/>
  <c r="AG32"/>
  <c r="AF32"/>
  <c r="AE32"/>
  <c r="W32"/>
  <c r="V32"/>
  <c r="U32"/>
  <c r="N32"/>
  <c r="M32"/>
  <c r="L32"/>
  <c r="K32"/>
  <c r="J32"/>
  <c r="I32"/>
  <c r="H32"/>
  <c r="G32"/>
  <c r="F32"/>
  <c r="E32"/>
  <c r="D32"/>
  <c r="AG31"/>
  <c r="AF31"/>
  <c r="AE31"/>
  <c r="W31"/>
  <c r="V31"/>
  <c r="U31"/>
  <c r="N31"/>
  <c r="M31"/>
  <c r="L31"/>
  <c r="K31"/>
  <c r="J31"/>
  <c r="I31"/>
  <c r="H31"/>
  <c r="G31"/>
  <c r="F31"/>
  <c r="E31"/>
  <c r="D31"/>
  <c r="B31"/>
  <c r="A31"/>
  <c r="C29"/>
  <c r="AB29" s="1"/>
  <c r="AB7" s="1"/>
  <c r="B29"/>
  <c r="A29"/>
  <c r="C27"/>
  <c r="B27"/>
  <c r="A27"/>
  <c r="B25"/>
  <c r="A25"/>
  <c r="B23"/>
  <c r="A23"/>
  <c r="B21"/>
  <c r="A21"/>
  <c r="B19"/>
  <c r="A19"/>
  <c r="C17"/>
  <c r="S17" s="1"/>
  <c r="B17"/>
  <c r="A17"/>
  <c r="C15"/>
  <c r="S15" s="1"/>
  <c r="B15"/>
  <c r="A15"/>
  <c r="B13"/>
  <c r="A13"/>
  <c r="C11"/>
  <c r="S11" s="1"/>
  <c r="B11"/>
  <c r="A11"/>
  <c r="AG8"/>
  <c r="AG104" s="1"/>
  <c r="AF8"/>
  <c r="AF104" s="1"/>
  <c r="AE8"/>
  <c r="AE104" s="1"/>
  <c r="AD8"/>
  <c r="AC8"/>
  <c r="AA8"/>
  <c r="Z8"/>
  <c r="Y8"/>
  <c r="X8"/>
  <c r="W8"/>
  <c r="W104" s="1"/>
  <c r="V8"/>
  <c r="V104" s="1"/>
  <c r="U8"/>
  <c r="U104" s="1"/>
  <c r="N8"/>
  <c r="N104" s="1"/>
  <c r="M8"/>
  <c r="M104" s="1"/>
  <c r="L8"/>
  <c r="L104" s="1"/>
  <c r="K8"/>
  <c r="K104" s="1"/>
  <c r="J8"/>
  <c r="J104" s="1"/>
  <c r="I8"/>
  <c r="I104" s="1"/>
  <c r="H8"/>
  <c r="H104" s="1"/>
  <c r="G8"/>
  <c r="G104" s="1"/>
  <c r="F8"/>
  <c r="F104" s="1"/>
  <c r="E8"/>
  <c r="D8"/>
  <c r="D104" s="1"/>
  <c r="AG7"/>
  <c r="AG103" s="1"/>
  <c r="AG105" s="1"/>
  <c r="AF7"/>
  <c r="AF103" s="1"/>
  <c r="AF105" s="1"/>
  <c r="AE7"/>
  <c r="AE103" s="1"/>
  <c r="AE105" s="1"/>
  <c r="AD7"/>
  <c r="AC7"/>
  <c r="AA7"/>
  <c r="Z7"/>
  <c r="Y7"/>
  <c r="X7"/>
  <c r="W7"/>
  <c r="W103" s="1"/>
  <c r="W105" s="1"/>
  <c r="V7"/>
  <c r="V103" s="1"/>
  <c r="U7"/>
  <c r="U103" s="1"/>
  <c r="U105" s="1"/>
  <c r="N7"/>
  <c r="N103" s="1"/>
  <c r="N105" s="1"/>
  <c r="M7"/>
  <c r="M103" s="1"/>
  <c r="M105" s="1"/>
  <c r="L7"/>
  <c r="L103" s="1"/>
  <c r="L105" s="1"/>
  <c r="K7"/>
  <c r="K103" s="1"/>
  <c r="K105" s="1"/>
  <c r="J7"/>
  <c r="J103" s="1"/>
  <c r="J105" s="1"/>
  <c r="I7"/>
  <c r="I103" s="1"/>
  <c r="I105" s="1"/>
  <c r="H7"/>
  <c r="H103" s="1"/>
  <c r="H105" s="1"/>
  <c r="G7"/>
  <c r="G103" s="1"/>
  <c r="G105" s="1"/>
  <c r="F7"/>
  <c r="F103" s="1"/>
  <c r="E7"/>
  <c r="D7"/>
  <c r="D103" s="1"/>
  <c r="D105" s="1"/>
  <c r="B7"/>
  <c r="A7"/>
  <c r="C5"/>
  <c r="B5"/>
  <c r="A5"/>
  <c r="AG117" i="1"/>
  <c r="AG118"/>
  <c r="AG119"/>
  <c r="C130"/>
  <c r="C113"/>
  <c r="P113" s="1"/>
  <c r="P117" s="1"/>
  <c r="C111"/>
  <c r="Q111" s="1"/>
  <c r="C128"/>
  <c r="D119"/>
  <c r="E119"/>
  <c r="F119"/>
  <c r="G119"/>
  <c r="H119"/>
  <c r="I119"/>
  <c r="J119"/>
  <c r="K119"/>
  <c r="L119"/>
  <c r="M119"/>
  <c r="N119"/>
  <c r="O119"/>
  <c r="R119"/>
  <c r="S119"/>
  <c r="T119"/>
  <c r="U119"/>
  <c r="V119"/>
  <c r="W119"/>
  <c r="X119"/>
  <c r="Y119"/>
  <c r="Z119"/>
  <c r="AA119"/>
  <c r="AB119"/>
  <c r="AC119"/>
  <c r="AD119"/>
  <c r="AE119"/>
  <c r="AF119"/>
  <c r="E117"/>
  <c r="F117"/>
  <c r="G117"/>
  <c r="H117"/>
  <c r="I117"/>
  <c r="J117"/>
  <c r="K117"/>
  <c r="L117"/>
  <c r="M117"/>
  <c r="N117"/>
  <c r="O117"/>
  <c r="R117"/>
  <c r="S117"/>
  <c r="T117"/>
  <c r="U117"/>
  <c r="V117"/>
  <c r="W117"/>
  <c r="X117"/>
  <c r="Y117"/>
  <c r="Z117"/>
  <c r="AA117"/>
  <c r="AB117"/>
  <c r="AC117"/>
  <c r="AD117"/>
  <c r="AE117"/>
  <c r="AF117"/>
  <c r="E118"/>
  <c r="F118"/>
  <c r="G118"/>
  <c r="H118"/>
  <c r="I118"/>
  <c r="J118"/>
  <c r="K118"/>
  <c r="L118"/>
  <c r="M118"/>
  <c r="N118"/>
  <c r="O118"/>
  <c r="R118"/>
  <c r="S118"/>
  <c r="T118"/>
  <c r="U118"/>
  <c r="V118"/>
  <c r="W118"/>
  <c r="X118"/>
  <c r="Y118"/>
  <c r="Z118"/>
  <c r="AA118"/>
  <c r="AB118"/>
  <c r="AC118"/>
  <c r="AD118"/>
  <c r="AE118"/>
  <c r="AF118"/>
  <c r="D118"/>
  <c r="D117"/>
  <c r="AB102"/>
  <c r="AA102"/>
  <c r="Z102"/>
  <c r="Y102"/>
  <c r="F105"/>
  <c r="G105"/>
  <c r="H105"/>
  <c r="I105"/>
  <c r="J105"/>
  <c r="K105"/>
  <c r="L105"/>
  <c r="M105"/>
  <c r="N105"/>
  <c r="T105"/>
  <c r="U105"/>
  <c r="V105"/>
  <c r="W105"/>
  <c r="X105"/>
  <c r="AE105"/>
  <c r="AF105"/>
  <c r="D105"/>
  <c r="F103"/>
  <c r="G103"/>
  <c r="H103"/>
  <c r="I103"/>
  <c r="J103"/>
  <c r="K103"/>
  <c r="L103"/>
  <c r="M103"/>
  <c r="N103"/>
  <c r="T103"/>
  <c r="U103"/>
  <c r="V103"/>
  <c r="W103"/>
  <c r="X103"/>
  <c r="Y103"/>
  <c r="Z103"/>
  <c r="AE103"/>
  <c r="AF103"/>
  <c r="D103"/>
  <c r="AA101"/>
  <c r="Z101"/>
  <c r="Z104" s="1"/>
  <c r="Z105" s="1"/>
  <c r="Y101"/>
  <c r="Y104" s="1"/>
  <c r="Y105" s="1"/>
  <c r="AD99"/>
  <c r="A45" i="3"/>
  <c r="D33" i="1"/>
  <c r="AG103"/>
  <c r="D104"/>
  <c r="F104"/>
  <c r="G104"/>
  <c r="H104"/>
  <c r="I104"/>
  <c r="J104"/>
  <c r="K104"/>
  <c r="L104"/>
  <c r="M104"/>
  <c r="N104"/>
  <c r="T104"/>
  <c r="U104"/>
  <c r="V104"/>
  <c r="W104"/>
  <c r="X104"/>
  <c r="AE104"/>
  <c r="AF104"/>
  <c r="AG104"/>
  <c r="AG105"/>
  <c r="D31"/>
  <c r="E51"/>
  <c r="F51"/>
  <c r="G51"/>
  <c r="H51"/>
  <c r="I51"/>
  <c r="J51"/>
  <c r="K51"/>
  <c r="L51"/>
  <c r="M51"/>
  <c r="N51"/>
  <c r="S51"/>
  <c r="T51"/>
  <c r="U51"/>
  <c r="V51"/>
  <c r="W51"/>
  <c r="X51"/>
  <c r="Y51"/>
  <c r="Z51"/>
  <c r="AA51"/>
  <c r="AB51"/>
  <c r="AC51"/>
  <c r="AD51"/>
  <c r="AE51"/>
  <c r="AF51"/>
  <c r="E52"/>
  <c r="F52"/>
  <c r="G52"/>
  <c r="H52"/>
  <c r="I52"/>
  <c r="J52"/>
  <c r="K52"/>
  <c r="L52"/>
  <c r="M52"/>
  <c r="N52"/>
  <c r="S52"/>
  <c r="T52"/>
  <c r="U52"/>
  <c r="V52"/>
  <c r="W52"/>
  <c r="X52"/>
  <c r="Y52"/>
  <c r="Z52"/>
  <c r="AA52"/>
  <c r="AB52"/>
  <c r="AC52"/>
  <c r="AD52"/>
  <c r="AE52"/>
  <c r="AF52"/>
  <c r="D51"/>
  <c r="E41"/>
  <c r="F41"/>
  <c r="G41"/>
  <c r="H41"/>
  <c r="I41"/>
  <c r="J41"/>
  <c r="K41"/>
  <c r="L41"/>
  <c r="M41"/>
  <c r="N41"/>
  <c r="R41"/>
  <c r="S41"/>
  <c r="T41"/>
  <c r="U41"/>
  <c r="V41"/>
  <c r="W41"/>
  <c r="X41"/>
  <c r="Y41"/>
  <c r="Z41"/>
  <c r="AA41"/>
  <c r="AB41"/>
  <c r="AC41"/>
  <c r="AD41"/>
  <c r="AE41"/>
  <c r="AF41"/>
  <c r="E42"/>
  <c r="E34" s="1"/>
  <c r="E32" s="1"/>
  <c r="F42"/>
  <c r="G42"/>
  <c r="G34" s="1"/>
  <c r="G32" s="1"/>
  <c r="H42"/>
  <c r="I42"/>
  <c r="I34" s="1"/>
  <c r="I32" s="1"/>
  <c r="J42"/>
  <c r="K42"/>
  <c r="K34" s="1"/>
  <c r="K32" s="1"/>
  <c r="L42"/>
  <c r="M42"/>
  <c r="M34" s="1"/>
  <c r="M32" s="1"/>
  <c r="N42"/>
  <c r="R42"/>
  <c r="S42"/>
  <c r="T42"/>
  <c r="U42"/>
  <c r="U34" s="1"/>
  <c r="U32" s="1"/>
  <c r="V42"/>
  <c r="W42"/>
  <c r="W34" s="1"/>
  <c r="W32" s="1"/>
  <c r="X42"/>
  <c r="Y42"/>
  <c r="Y34" s="1"/>
  <c r="Y32" s="1"/>
  <c r="Z42"/>
  <c r="AA42"/>
  <c r="AB42"/>
  <c r="AC42"/>
  <c r="AD42"/>
  <c r="AE42"/>
  <c r="AE34" s="1"/>
  <c r="AE32" s="1"/>
  <c r="AF42"/>
  <c r="E33"/>
  <c r="F33"/>
  <c r="F31" s="1"/>
  <c r="G33"/>
  <c r="H33"/>
  <c r="I33"/>
  <c r="J33"/>
  <c r="J31" s="1"/>
  <c r="K33"/>
  <c r="L33"/>
  <c r="M33"/>
  <c r="N33"/>
  <c r="N31" s="1"/>
  <c r="T33"/>
  <c r="U33"/>
  <c r="V33"/>
  <c r="V31" s="1"/>
  <c r="W33"/>
  <c r="X33"/>
  <c r="Y33"/>
  <c r="Z33"/>
  <c r="Z31" s="1"/>
  <c r="AE33"/>
  <c r="AE31" s="1"/>
  <c r="AF33"/>
  <c r="AF31" s="1"/>
  <c r="AG33"/>
  <c r="F34"/>
  <c r="F32" s="1"/>
  <c r="H34"/>
  <c r="J34"/>
  <c r="J32" s="1"/>
  <c r="L34"/>
  <c r="L32" s="1"/>
  <c r="N34"/>
  <c r="N32" s="1"/>
  <c r="T34"/>
  <c r="T32" s="1"/>
  <c r="V34"/>
  <c r="V32" s="1"/>
  <c r="X34"/>
  <c r="Z34"/>
  <c r="Z32" s="1"/>
  <c r="AF34"/>
  <c r="AG34"/>
  <c r="AG32" s="1"/>
  <c r="AG41"/>
  <c r="AG42"/>
  <c r="D41"/>
  <c r="D34"/>
  <c r="H31"/>
  <c r="L31"/>
  <c r="T31"/>
  <c r="X31"/>
  <c r="AG31"/>
  <c r="H32"/>
  <c r="X32"/>
  <c r="AF32"/>
  <c r="B101"/>
  <c r="B99"/>
  <c r="C97"/>
  <c r="AD97" s="1"/>
  <c r="D32"/>
  <c r="AG51"/>
  <c r="AG52"/>
  <c r="E7"/>
  <c r="F7"/>
  <c r="G7"/>
  <c r="H7"/>
  <c r="I7"/>
  <c r="J7"/>
  <c r="K7"/>
  <c r="L7"/>
  <c r="M7"/>
  <c r="N7"/>
  <c r="T7"/>
  <c r="U7"/>
  <c r="V7"/>
  <c r="W7"/>
  <c r="X7"/>
  <c r="Y7"/>
  <c r="Z7"/>
  <c r="AA7"/>
  <c r="AC7"/>
  <c r="AD7"/>
  <c r="AE7"/>
  <c r="AF7"/>
  <c r="AG7"/>
  <c r="E8"/>
  <c r="F8"/>
  <c r="G8"/>
  <c r="H8"/>
  <c r="I8"/>
  <c r="J8"/>
  <c r="K8"/>
  <c r="L8"/>
  <c r="M8"/>
  <c r="N8"/>
  <c r="T8"/>
  <c r="U8"/>
  <c r="V8"/>
  <c r="W8"/>
  <c r="X8"/>
  <c r="Y8"/>
  <c r="Z8"/>
  <c r="AA8"/>
  <c r="AC8"/>
  <c r="AD8"/>
  <c r="AE8"/>
  <c r="AF8"/>
  <c r="AG8"/>
  <c r="D8"/>
  <c r="D7"/>
  <c r="B91"/>
  <c r="C91"/>
  <c r="AC91" s="1"/>
  <c r="C89"/>
  <c r="AB89" s="1"/>
  <c r="C87"/>
  <c r="R87" s="1"/>
  <c r="C85"/>
  <c r="C83"/>
  <c r="C81"/>
  <c r="C77"/>
  <c r="S77" s="1"/>
  <c r="B89"/>
  <c r="B87"/>
  <c r="B85"/>
  <c r="B83"/>
  <c r="B81"/>
  <c r="B79"/>
  <c r="B77"/>
  <c r="A91"/>
  <c r="A89"/>
  <c r="A87"/>
  <c r="A85"/>
  <c r="A83"/>
  <c r="A81"/>
  <c r="A79"/>
  <c r="B75"/>
  <c r="C73"/>
  <c r="S73" s="1"/>
  <c r="B73"/>
  <c r="A73"/>
  <c r="A77"/>
  <c r="A75"/>
  <c r="D42"/>
  <c r="C49"/>
  <c r="Q49" s="1"/>
  <c r="Q41" s="1"/>
  <c r="C45"/>
  <c r="P45" s="1"/>
  <c r="B49"/>
  <c r="B47"/>
  <c r="B45"/>
  <c r="B43"/>
  <c r="A49"/>
  <c r="A47"/>
  <c r="A45"/>
  <c r="A43"/>
  <c r="D52"/>
  <c r="B71"/>
  <c r="A71"/>
  <c r="A69"/>
  <c r="B69"/>
  <c r="B67"/>
  <c r="B65"/>
  <c r="B63"/>
  <c r="B61"/>
  <c r="B59"/>
  <c r="B57"/>
  <c r="B55"/>
  <c r="B53"/>
  <c r="C71"/>
  <c r="R71" s="1"/>
  <c r="C69"/>
  <c r="R69" s="1"/>
  <c r="C67"/>
  <c r="R67" s="1"/>
  <c r="C65"/>
  <c r="Q65" s="1"/>
  <c r="C63"/>
  <c r="Q63" s="1"/>
  <c r="C61"/>
  <c r="R61" s="1"/>
  <c r="C59"/>
  <c r="P59" s="1"/>
  <c r="C57"/>
  <c r="P57" s="1"/>
  <c r="C55"/>
  <c r="O55" s="1"/>
  <c r="C53"/>
  <c r="O53" s="1"/>
  <c r="A67"/>
  <c r="A65"/>
  <c r="A63"/>
  <c r="A61"/>
  <c r="A59"/>
  <c r="A57"/>
  <c r="A55"/>
  <c r="A53"/>
  <c r="R85"/>
  <c r="B51"/>
  <c r="B41"/>
  <c r="B39"/>
  <c r="B37"/>
  <c r="B35"/>
  <c r="A51"/>
  <c r="A41"/>
  <c r="A39"/>
  <c r="A37"/>
  <c r="A35"/>
  <c r="C39"/>
  <c r="AB39" s="1"/>
  <c r="C37"/>
  <c r="AA37" s="1"/>
  <c r="AD100"/>
  <c r="AA99"/>
  <c r="Z99"/>
  <c r="Z100" s="1"/>
  <c r="AA100"/>
  <c r="Y99"/>
  <c r="Y100" s="1"/>
  <c r="AB99"/>
  <c r="AB100" s="1"/>
  <c r="R99"/>
  <c r="R100" s="1"/>
  <c r="Q99"/>
  <c r="Q100" s="1"/>
  <c r="S99"/>
  <c r="S100" s="1"/>
  <c r="P99"/>
  <c r="P100" s="1"/>
  <c r="C99"/>
  <c r="C101"/>
  <c r="C15"/>
  <c r="S15" s="1"/>
  <c r="S7" s="1"/>
  <c r="C23"/>
  <c r="R23" s="1"/>
  <c r="C19"/>
  <c r="R19" s="1"/>
  <c r="C6"/>
  <c r="E6" s="1"/>
  <c r="E104" s="1"/>
  <c r="B111"/>
  <c r="A115"/>
  <c r="A113"/>
  <c r="A111"/>
  <c r="C115"/>
  <c r="Q115" s="1"/>
  <c r="C93"/>
  <c r="P93" s="1"/>
  <c r="C29"/>
  <c r="AB29" s="1"/>
  <c r="AB7" s="1"/>
  <c r="C27"/>
  <c r="P27" s="1"/>
  <c r="C25"/>
  <c r="R25" s="1"/>
  <c r="C21"/>
  <c r="Q21" s="1"/>
  <c r="C17"/>
  <c r="O17" s="1"/>
  <c r="C13"/>
  <c r="Q13" s="1"/>
  <c r="C11"/>
  <c r="Q11" s="1"/>
  <c r="C9"/>
  <c r="P9" s="1"/>
  <c r="C5"/>
  <c r="E5" s="1"/>
  <c r="E103" s="1"/>
  <c r="B115"/>
  <c r="B113"/>
  <c r="A99"/>
  <c r="A97"/>
  <c r="A95"/>
  <c r="A93"/>
  <c r="A33"/>
  <c r="A31"/>
  <c r="A29"/>
  <c r="A27"/>
  <c r="A25"/>
  <c r="A23"/>
  <c r="A21"/>
  <c r="A19"/>
  <c r="B97"/>
  <c r="B95"/>
  <c r="B93"/>
  <c r="B33"/>
  <c r="B31"/>
  <c r="B29"/>
  <c r="B27"/>
  <c r="B25"/>
  <c r="B23"/>
  <c r="B21"/>
  <c r="B19"/>
  <c r="B17"/>
  <c r="B15"/>
  <c r="B13"/>
  <c r="B11"/>
  <c r="B9"/>
  <c r="A101"/>
  <c r="A17"/>
  <c r="A15"/>
  <c r="A13"/>
  <c r="A11"/>
  <c r="A9"/>
  <c r="A7"/>
  <c r="A5"/>
  <c r="B7"/>
  <c r="B5"/>
  <c r="AF37" i="5" l="1"/>
  <c r="AG37" s="1"/>
  <c r="U76"/>
  <c r="AD75"/>
  <c r="AF75" s="1"/>
  <c r="AG75" s="1"/>
  <c r="AD10"/>
  <c r="AF10" s="1"/>
  <c r="AG10" s="1"/>
  <c r="AF34"/>
  <c r="AG34" s="1"/>
  <c r="AF33"/>
  <c r="AG33" s="1"/>
  <c r="T51" i="4"/>
  <c r="T33" s="1"/>
  <c r="T31" s="1"/>
  <c r="S51"/>
  <c r="Z51"/>
  <c r="Z33" s="1"/>
  <c r="Z31" s="1"/>
  <c r="AA33"/>
  <c r="AA31" s="1"/>
  <c r="C94" i="1"/>
  <c r="P94" s="1"/>
  <c r="C100"/>
  <c r="C28"/>
  <c r="P28" s="1"/>
  <c r="C98"/>
  <c r="AD98" s="1"/>
  <c r="C30"/>
  <c r="AB30" s="1"/>
  <c r="AB8" s="1"/>
  <c r="C24"/>
  <c r="R24" s="1"/>
  <c r="C18"/>
  <c r="O18" s="1"/>
  <c r="C114"/>
  <c r="P114" s="1"/>
  <c r="P118" s="1"/>
  <c r="P119" s="1"/>
  <c r="C92"/>
  <c r="AC92" s="1"/>
  <c r="C78"/>
  <c r="S78" s="1"/>
  <c r="C40"/>
  <c r="AB40" s="1"/>
  <c r="C76"/>
  <c r="S76" s="1"/>
  <c r="C82" i="4"/>
  <c r="AD82" s="1"/>
  <c r="C86" i="1"/>
  <c r="R86" s="1"/>
  <c r="C88"/>
  <c r="R88" s="1"/>
  <c r="C48"/>
  <c r="P48" s="1"/>
  <c r="C46"/>
  <c r="P46" s="1"/>
  <c r="C99" i="4"/>
  <c r="C95"/>
  <c r="AD95" s="1"/>
  <c r="C21"/>
  <c r="T21" s="1"/>
  <c r="C25"/>
  <c r="T25" s="1"/>
  <c r="C81"/>
  <c r="AD81" s="1"/>
  <c r="S111"/>
  <c r="C118"/>
  <c r="S118" s="1"/>
  <c r="C23"/>
  <c r="T23" s="1"/>
  <c r="C20" i="1"/>
  <c r="R20" s="1"/>
  <c r="C16"/>
  <c r="S16" s="1"/>
  <c r="S8" s="1"/>
  <c r="C14"/>
  <c r="Q14" s="1"/>
  <c r="C26"/>
  <c r="R26" s="1"/>
  <c r="C22"/>
  <c r="Q22" s="1"/>
  <c r="C36"/>
  <c r="AA36" s="1"/>
  <c r="C74"/>
  <c r="S74" s="1"/>
  <c r="C38"/>
  <c r="AA38" s="1"/>
  <c r="C80" i="4"/>
  <c r="AD80" s="1"/>
  <c r="C90" i="1"/>
  <c r="AB90" s="1"/>
  <c r="C84" i="4"/>
  <c r="Z84" s="1"/>
  <c r="C50" i="1"/>
  <c r="Q50" s="1"/>
  <c r="Q42" s="1"/>
  <c r="C51" i="4"/>
  <c r="C13"/>
  <c r="S13" s="1"/>
  <c r="S7" s="1"/>
  <c r="P41"/>
  <c r="S45"/>
  <c r="S41" s="1"/>
  <c r="S33" s="1"/>
  <c r="S31" s="1"/>
  <c r="Q41"/>
  <c r="Q33" s="1"/>
  <c r="Q31" s="1"/>
  <c r="X49"/>
  <c r="X41" s="1"/>
  <c r="Q51"/>
  <c r="Y63"/>
  <c r="Y51" s="1"/>
  <c r="Y33" s="1"/>
  <c r="Y31" s="1"/>
  <c r="Y103" s="1"/>
  <c r="Y134" s="1"/>
  <c r="C113"/>
  <c r="S113" s="1"/>
  <c r="C120"/>
  <c r="AB120" s="1"/>
  <c r="AB130" s="1"/>
  <c r="AB131" s="1"/>
  <c r="C19"/>
  <c r="T19" s="1"/>
  <c r="Z103"/>
  <c r="X33"/>
  <c r="X31" s="1"/>
  <c r="X103" s="1"/>
  <c r="AA103"/>
  <c r="O51"/>
  <c r="O33" s="1"/>
  <c r="O31" s="1"/>
  <c r="P51"/>
  <c r="P33" s="1"/>
  <c r="P31" s="1"/>
  <c r="R51"/>
  <c r="R33" s="1"/>
  <c r="R31" s="1"/>
  <c r="R103" s="1"/>
  <c r="R134" s="1"/>
  <c r="AA134"/>
  <c r="C95" i="1"/>
  <c r="AC95" s="1"/>
  <c r="C6" i="4"/>
  <c r="E6" s="1"/>
  <c r="E104" s="1"/>
  <c r="E135" s="1"/>
  <c r="C18"/>
  <c r="C20"/>
  <c r="T20" s="1"/>
  <c r="C22"/>
  <c r="T22" s="1"/>
  <c r="C24"/>
  <c r="T24" s="1"/>
  <c r="C26"/>
  <c r="T26" s="1"/>
  <c r="C36"/>
  <c r="AA36" s="1"/>
  <c r="C38"/>
  <c r="AA38" s="1"/>
  <c r="C40"/>
  <c r="AB40" s="1"/>
  <c r="C46"/>
  <c r="S46" s="1"/>
  <c r="C48"/>
  <c r="S48" s="1"/>
  <c r="C50"/>
  <c r="C74"/>
  <c r="Y74" s="1"/>
  <c r="C76"/>
  <c r="Y76" s="1"/>
  <c r="C78"/>
  <c r="Y78" s="1"/>
  <c r="C86"/>
  <c r="AC86" s="1"/>
  <c r="AC34" s="1"/>
  <c r="C88"/>
  <c r="Z88" s="1"/>
  <c r="C90"/>
  <c r="AB90" s="1"/>
  <c r="AB34" s="1"/>
  <c r="AB32" s="1"/>
  <c r="C92"/>
  <c r="AC92" s="1"/>
  <c r="C94"/>
  <c r="T94" s="1"/>
  <c r="C98"/>
  <c r="AD98" s="1"/>
  <c r="C14"/>
  <c r="S14" s="1"/>
  <c r="C100"/>
  <c r="C124"/>
  <c r="S124" s="1"/>
  <c r="C30"/>
  <c r="AB30" s="1"/>
  <c r="AB8" s="1"/>
  <c r="C28"/>
  <c r="P7"/>
  <c r="Q103"/>
  <c r="Q134" s="1"/>
  <c r="C16"/>
  <c r="C12"/>
  <c r="S12" s="1"/>
  <c r="AD33"/>
  <c r="AD31" s="1"/>
  <c r="AD103" s="1"/>
  <c r="AD134" s="1"/>
  <c r="AC31"/>
  <c r="AC103" s="1"/>
  <c r="AC134" s="1"/>
  <c r="AD34"/>
  <c r="C117" i="1"/>
  <c r="AB33" i="4"/>
  <c r="AB31" s="1"/>
  <c r="AB103" s="1"/>
  <c r="V105"/>
  <c r="F105"/>
  <c r="E131"/>
  <c r="E5"/>
  <c r="E103" s="1"/>
  <c r="C140" s="1"/>
  <c r="E105" i="1"/>
  <c r="C122"/>
  <c r="Q117"/>
  <c r="C129" s="1"/>
  <c r="C131" s="1"/>
  <c r="C80"/>
  <c r="S80" s="1"/>
  <c r="P51"/>
  <c r="R51"/>
  <c r="R33" s="1"/>
  <c r="R31" s="1"/>
  <c r="P42"/>
  <c r="C43"/>
  <c r="O43" s="1"/>
  <c r="O41" s="1"/>
  <c r="C47"/>
  <c r="P47" s="1"/>
  <c r="C75"/>
  <c r="S75" s="1"/>
  <c r="C79"/>
  <c r="S79" s="1"/>
  <c r="C51"/>
  <c r="C82"/>
  <c r="AD82" s="1"/>
  <c r="C84"/>
  <c r="AD84" s="1"/>
  <c r="AB34"/>
  <c r="AB32" s="1"/>
  <c r="AB33"/>
  <c r="AB31" s="1"/>
  <c r="AB103" s="1"/>
  <c r="R8"/>
  <c r="Q7"/>
  <c r="O7"/>
  <c r="Q51"/>
  <c r="Q33" s="1"/>
  <c r="Q31" s="1"/>
  <c r="O51"/>
  <c r="AC33"/>
  <c r="AC31" s="1"/>
  <c r="AC103" s="1"/>
  <c r="O8"/>
  <c r="R7"/>
  <c r="P7"/>
  <c r="AC34"/>
  <c r="AA34"/>
  <c r="AA32" s="1"/>
  <c r="AA104" s="1"/>
  <c r="Y31"/>
  <c r="W31"/>
  <c r="U31"/>
  <c r="M31"/>
  <c r="K31"/>
  <c r="I31"/>
  <c r="G31"/>
  <c r="E31"/>
  <c r="AD81"/>
  <c r="C35"/>
  <c r="AA35" s="1"/>
  <c r="AD83"/>
  <c r="O5"/>
  <c r="O6"/>
  <c r="AD74" i="5" l="1"/>
  <c r="AD9"/>
  <c r="AF9" s="1"/>
  <c r="AG9" s="1"/>
  <c r="AF12"/>
  <c r="AG12" s="1"/>
  <c r="AB104" i="4"/>
  <c r="AB135" s="1"/>
  <c r="R103" i="1"/>
  <c r="T7" i="4"/>
  <c r="T103" s="1"/>
  <c r="T134" s="1"/>
  <c r="S33" i="1"/>
  <c r="S31" s="1"/>
  <c r="S103" s="1"/>
  <c r="C126" i="4"/>
  <c r="S126" s="1"/>
  <c r="C116" i="1"/>
  <c r="Q116" s="1"/>
  <c r="C102"/>
  <c r="C12"/>
  <c r="Q12" s="1"/>
  <c r="Q8" s="1"/>
  <c r="S103" i="4"/>
  <c r="T8"/>
  <c r="S129"/>
  <c r="C147" s="1"/>
  <c r="C44"/>
  <c r="F140"/>
  <c r="D140"/>
  <c r="S16"/>
  <c r="Q42"/>
  <c r="X50"/>
  <c r="X42" s="1"/>
  <c r="O8"/>
  <c r="S18"/>
  <c r="S8" s="1"/>
  <c r="C116"/>
  <c r="S116" s="1"/>
  <c r="C129"/>
  <c r="Z134"/>
  <c r="C142"/>
  <c r="X134"/>
  <c r="C152"/>
  <c r="P103"/>
  <c r="P134" s="1"/>
  <c r="P42"/>
  <c r="C122"/>
  <c r="S122" s="1"/>
  <c r="C112" i="1"/>
  <c r="C96"/>
  <c r="AC96" s="1"/>
  <c r="C96" i="4"/>
  <c r="C56" i="1"/>
  <c r="O56" s="1"/>
  <c r="C56" i="4"/>
  <c r="S56" s="1"/>
  <c r="C64" i="1"/>
  <c r="Q64" s="1"/>
  <c r="C64" i="4"/>
  <c r="Y64" s="1"/>
  <c r="C72" i="1"/>
  <c r="R72" s="1"/>
  <c r="C72" i="4"/>
  <c r="Z72" s="1"/>
  <c r="C62" i="1"/>
  <c r="R62" s="1"/>
  <c r="C62" i="4"/>
  <c r="Y62" s="1"/>
  <c r="Y52" s="1"/>
  <c r="Y34" s="1"/>
  <c r="Y32" s="1"/>
  <c r="Y104" s="1"/>
  <c r="C70" i="1"/>
  <c r="R70" s="1"/>
  <c r="C70" i="4"/>
  <c r="Z70" s="1"/>
  <c r="P8"/>
  <c r="C112"/>
  <c r="S112" s="1"/>
  <c r="C60" i="1"/>
  <c r="P60" s="1"/>
  <c r="C60" i="4"/>
  <c r="T60" s="1"/>
  <c r="C68" i="1"/>
  <c r="R68" s="1"/>
  <c r="C68" i="4"/>
  <c r="Z68" s="1"/>
  <c r="Z52" s="1"/>
  <c r="Z34" s="1"/>
  <c r="Z32" s="1"/>
  <c r="Z104" s="1"/>
  <c r="Z135" s="1"/>
  <c r="C41"/>
  <c r="C58" i="1"/>
  <c r="P58" s="1"/>
  <c r="C58" i="4"/>
  <c r="C66" i="1"/>
  <c r="Q66" s="1"/>
  <c r="Q52" s="1"/>
  <c r="Q34" s="1"/>
  <c r="Q32" s="1"/>
  <c r="C66" i="4"/>
  <c r="X66" s="1"/>
  <c r="X52" s="1"/>
  <c r="AA34"/>
  <c r="AA32" s="1"/>
  <c r="AA104" s="1"/>
  <c r="E134"/>
  <c r="E136" s="1"/>
  <c r="AB134"/>
  <c r="AB136" s="1"/>
  <c r="AB105"/>
  <c r="O6"/>
  <c r="E105"/>
  <c r="O5"/>
  <c r="O103" s="1"/>
  <c r="Q103" i="1"/>
  <c r="C41"/>
  <c r="AB104"/>
  <c r="AB105" s="1"/>
  <c r="AD34"/>
  <c r="AD32" s="1"/>
  <c r="AD104" s="1"/>
  <c r="C44"/>
  <c r="O44" s="1"/>
  <c r="S34"/>
  <c r="S32" s="1"/>
  <c r="S104" s="1"/>
  <c r="P41"/>
  <c r="R52"/>
  <c r="R34" s="1"/>
  <c r="R32" s="1"/>
  <c r="R104" s="1"/>
  <c r="R105" s="1"/>
  <c r="AD33"/>
  <c r="AD31" s="1"/>
  <c r="AD103" s="1"/>
  <c r="AA33"/>
  <c r="AA31" s="1"/>
  <c r="AA103" s="1"/>
  <c r="AA105" s="1"/>
  <c r="AC32"/>
  <c r="AC104" s="1"/>
  <c r="AC105" s="1"/>
  <c r="O33"/>
  <c r="C10"/>
  <c r="P10" s="1"/>
  <c r="C8" i="4"/>
  <c r="AD76" i="5" l="1"/>
  <c r="AF76" s="1"/>
  <c r="AG76" s="1"/>
  <c r="AF74"/>
  <c r="AG74" s="1"/>
  <c r="P52" i="1"/>
  <c r="P34" s="1"/>
  <c r="P32" s="1"/>
  <c r="S134" i="4"/>
  <c r="Q104" i="1"/>
  <c r="AD105"/>
  <c r="S105"/>
  <c r="C128" i="4"/>
  <c r="C54"/>
  <c r="P52"/>
  <c r="P34" s="1"/>
  <c r="P32" s="1"/>
  <c r="P104" s="1"/>
  <c r="T58"/>
  <c r="T52" s="1"/>
  <c r="T34" s="1"/>
  <c r="T32" s="1"/>
  <c r="T104" s="1"/>
  <c r="Y135"/>
  <c r="Y136" s="1"/>
  <c r="Y105"/>
  <c r="AC32"/>
  <c r="AC104" s="1"/>
  <c r="AD96"/>
  <c r="AD32" s="1"/>
  <c r="AD104" s="1"/>
  <c r="Z136"/>
  <c r="X34"/>
  <c r="X32" s="1"/>
  <c r="X104" s="1"/>
  <c r="C114"/>
  <c r="S114" s="1"/>
  <c r="S130" s="1"/>
  <c r="S131" s="1"/>
  <c r="C155"/>
  <c r="D152"/>
  <c r="O42"/>
  <c r="S44"/>
  <c r="S42" s="1"/>
  <c r="D147"/>
  <c r="C149"/>
  <c r="D149" s="1"/>
  <c r="Z105"/>
  <c r="D142"/>
  <c r="C154"/>
  <c r="D154" s="1"/>
  <c r="C141"/>
  <c r="D141" s="1"/>
  <c r="O134"/>
  <c r="F142"/>
  <c r="P131"/>
  <c r="Q130"/>
  <c r="Q131" s="1"/>
  <c r="O104"/>
  <c r="O135" s="1"/>
  <c r="C42" i="1"/>
  <c r="C42" i="4"/>
  <c r="C33"/>
  <c r="AA135"/>
  <c r="AA136" s="1"/>
  <c r="AA105"/>
  <c r="Q112" i="1"/>
  <c r="Q118" s="1"/>
  <c r="Q119" s="1"/>
  <c r="C118"/>
  <c r="C119" s="1"/>
  <c r="R52" i="4"/>
  <c r="R34" s="1"/>
  <c r="R32" s="1"/>
  <c r="R104" s="1"/>
  <c r="Q52"/>
  <c r="Q34" s="1"/>
  <c r="Q32" s="1"/>
  <c r="Q104" s="1"/>
  <c r="P105"/>
  <c r="P135"/>
  <c r="P136" s="1"/>
  <c r="Q105" i="1"/>
  <c r="C124"/>
  <c r="C33"/>
  <c r="P33"/>
  <c r="P31" s="1"/>
  <c r="P103" s="1"/>
  <c r="O42"/>
  <c r="C54"/>
  <c r="O54" s="1"/>
  <c r="P8"/>
  <c r="P104" s="1"/>
  <c r="O31"/>
  <c r="O103" s="1"/>
  <c r="C8"/>
  <c r="C130" i="4" l="1"/>
  <c r="C131" s="1"/>
  <c r="T135"/>
  <c r="T136" s="1"/>
  <c r="T105"/>
  <c r="X135"/>
  <c r="X136" s="1"/>
  <c r="X105"/>
  <c r="AD135"/>
  <c r="AD136" s="1"/>
  <c r="AD105"/>
  <c r="AC135"/>
  <c r="AC136" s="1"/>
  <c r="AC105"/>
  <c r="O52"/>
  <c r="O34" s="1"/>
  <c r="O32" s="1"/>
  <c r="S54"/>
  <c r="S52" s="1"/>
  <c r="S34" s="1"/>
  <c r="S32" s="1"/>
  <c r="S104" s="1"/>
  <c r="O105"/>
  <c r="F141"/>
  <c r="C153"/>
  <c r="D153" s="1"/>
  <c r="C143"/>
  <c r="D143" s="1"/>
  <c r="O136"/>
  <c r="R135"/>
  <c r="R136" s="1"/>
  <c r="R105"/>
  <c r="C31"/>
  <c r="C52" i="1"/>
  <c r="C52" i="4"/>
  <c r="Q105"/>
  <c r="Q135"/>
  <c r="Q136" s="1"/>
  <c r="C123" i="1"/>
  <c r="C125" s="1"/>
  <c r="P105"/>
  <c r="O52"/>
  <c r="O34" s="1"/>
  <c r="C31"/>
  <c r="Y143" i="4" l="1"/>
  <c r="Y142"/>
  <c r="S135"/>
  <c r="S136" s="1"/>
  <c r="S105"/>
  <c r="C34"/>
  <c r="D155"/>
  <c r="F143"/>
  <c r="O32" i="1"/>
  <c r="O104" s="1"/>
  <c r="O105" s="1"/>
  <c r="C34"/>
  <c r="C32" i="4" l="1"/>
  <c r="C104" s="1"/>
  <c r="C135" s="1"/>
  <c r="C32" i="1"/>
  <c r="C104" l="1"/>
  <c r="C7" i="4"/>
  <c r="C103" s="1"/>
  <c r="C134" s="1"/>
  <c r="C136" s="1"/>
  <c r="C7" i="1"/>
  <c r="C103" s="1"/>
  <c r="C105" l="1"/>
  <c r="C105" i="4"/>
</calcChain>
</file>

<file path=xl/comments1.xml><?xml version="1.0" encoding="utf-8"?>
<comments xmlns="http://schemas.openxmlformats.org/spreadsheetml/2006/main">
  <authors>
    <author>Autor</author>
  </authors>
  <commentList>
    <comment ref="AB39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zblokowany obiekt tech, spr trwałosc</t>
        </r>
      </text>
    </comment>
    <comment ref="V85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rozbic
</t>
        </r>
      </text>
    </comment>
    <comment ref="Z87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trwałosc</t>
        </r>
      </text>
    </comment>
    <comment ref="AB89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trwałosc</t>
        </r>
      </text>
    </comment>
    <comment ref="Y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P-51, P-53, P-56, P-58, P-59
</t>
        </r>
      </text>
    </comment>
    <comment ref="Z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p-6, P-5, P-3, P-34, P-35</t>
        </r>
      </text>
    </comment>
    <comment ref="AA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P-13, P-65, P-66, PG, P</t>
        </r>
      </text>
    </comment>
    <comment ref="Y127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P-51, P-53, P-56, P-58, P-59
</t>
        </r>
      </text>
    </comment>
    <comment ref="Z127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p-6, P-5, P-3, P-34, P-35</t>
        </r>
      </text>
    </comment>
    <comment ref="AA127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P-13, P-65, P-66, PG, P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Y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P-51, P-53, P-56, P-58, P-59
</t>
        </r>
      </text>
    </comment>
    <comment ref="Z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p-6, P-5, P-3, P-34, P-35</t>
        </r>
      </text>
    </comment>
    <comment ref="AA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P-13, P-65, P-66, PG, P</t>
        </r>
      </text>
    </comment>
  </commentList>
</comments>
</file>

<file path=xl/sharedStrings.xml><?xml version="1.0" encoding="utf-8"?>
<sst xmlns="http://schemas.openxmlformats.org/spreadsheetml/2006/main" count="524" uniqueCount="127">
  <si>
    <t>L.p.</t>
  </si>
  <si>
    <t>Element</t>
  </si>
  <si>
    <t>Wartość koszt. robót netto</t>
  </si>
  <si>
    <t>III kwatrtał 2016</t>
  </si>
  <si>
    <t>IV kwatrtał 2016</t>
  </si>
  <si>
    <t>VAT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</si>
  <si>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</si>
  <si>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</si>
  <si>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</si>
  <si>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</si>
  <si>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</si>
  <si>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</si>
  <si>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</si>
  <si>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</si>
  <si>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</si>
  <si>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</si>
  <si>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</si>
  <si>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</si>
  <si>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VAT 23%</t>
  </si>
  <si>
    <t>suma netto</t>
  </si>
  <si>
    <t>suma VAT 23%</t>
  </si>
  <si>
    <t>I kwatrtał 2017</t>
  </si>
  <si>
    <t>II kwatrtał 2017</t>
  </si>
  <si>
    <t>II kwatrtał 2018</t>
  </si>
  <si>
    <t>III kwatrtał 2017</t>
  </si>
  <si>
    <t>IV kwatrtał 2017</t>
  </si>
  <si>
    <t>I kwatrtał 2018</t>
  </si>
  <si>
    <t>III kwatrtał 2018</t>
  </si>
  <si>
    <t>netto</t>
  </si>
  <si>
    <t>brutto</t>
  </si>
  <si>
    <t>Koszty kwalifikowane</t>
  </si>
  <si>
    <t>Koszty niekwalifikowane</t>
  </si>
  <si>
    <t>przeró netto 2016</t>
  </si>
  <si>
    <t>przeró netto 2017</t>
  </si>
  <si>
    <t>przeró netto 2018</t>
  </si>
  <si>
    <t>sumabrutto</t>
  </si>
  <si>
    <t>wodociąg</t>
  </si>
  <si>
    <t>kanalizacja+oczyszczalnia</t>
  </si>
  <si>
    <t>kwal.+niekwal.</t>
  </si>
  <si>
    <t>niekwal</t>
  </si>
  <si>
    <t>kwal</t>
  </si>
  <si>
    <t>suma</t>
  </si>
  <si>
    <t xml:space="preserve">kwal+niekwal </t>
  </si>
  <si>
    <t>dof.</t>
  </si>
  <si>
    <t>1.2</t>
  </si>
  <si>
    <t>1.3</t>
  </si>
  <si>
    <t xml:space="preserve">Uwaga: </t>
  </si>
  <si>
    <t>Roboty wykonywane i rozliczane będą zgodnie z powyższym harmonogramem</t>
  </si>
  <si>
    <t>Przewiduje się fakturowanie kwartalne.</t>
  </si>
  <si>
    <t>Uwaga:</t>
  </si>
  <si>
    <t xml:space="preserve">Korzystanie z niniejszego arkusza nie jest obowiązkowe. </t>
  </si>
  <si>
    <t>Prosi się o zwrócenie uwagi na poprawnośc obliczeń i zaokrągleń</t>
  </si>
  <si>
    <t>Pól oznaczonych kolorem szarym nie należy wypełniac</t>
  </si>
  <si>
    <t>Do oferty można załączyć HRF i tabelę elementów, nie jest to obowiązkowe.</t>
  </si>
  <si>
    <t>kolumny sprawdzające</t>
  </si>
  <si>
    <t>IV kwatrtał 2018</t>
  </si>
  <si>
    <t>I kwatrtał 2019</t>
  </si>
  <si>
    <t>II kwatrtał 2019</t>
  </si>
  <si>
    <t>Padew Narodowa</t>
  </si>
  <si>
    <t>VAT 8%</t>
  </si>
  <si>
    <t>1.1.1</t>
  </si>
  <si>
    <t>1.1.2</t>
  </si>
  <si>
    <t>ilośc kompletów instalacji [szt.]</t>
  </si>
  <si>
    <t>1.1.3</t>
  </si>
  <si>
    <t>1.1.4</t>
  </si>
  <si>
    <t>1.1.5</t>
  </si>
  <si>
    <t>1.2.1</t>
  </si>
  <si>
    <t>Borowa</t>
  </si>
  <si>
    <t>1.2.2</t>
  </si>
  <si>
    <t>1.2.3</t>
  </si>
  <si>
    <t>1.2.4</t>
  </si>
  <si>
    <t>1.2.5</t>
  </si>
  <si>
    <t>Gawłuszowice</t>
  </si>
  <si>
    <t>1.3.1</t>
  </si>
  <si>
    <t>1.3.2</t>
  </si>
  <si>
    <t>1.3.3</t>
  </si>
  <si>
    <t>1.3.4</t>
  </si>
  <si>
    <t>1.3.5</t>
  </si>
  <si>
    <t>I</t>
  </si>
  <si>
    <t>ilosc instalacji</t>
  </si>
  <si>
    <t>TES</t>
  </si>
  <si>
    <t>Lp.</t>
  </si>
  <si>
    <t>ilośc instalacji</t>
  </si>
  <si>
    <t>moc instalacji</t>
  </si>
  <si>
    <t>Łączna ilośc instalacji</t>
  </si>
  <si>
    <t>c.j. netto</t>
  </si>
  <si>
    <t>kwota netto</t>
  </si>
  <si>
    <t>kwota brutto</t>
  </si>
  <si>
    <t>kwota VAT</t>
  </si>
  <si>
    <t>Łącznie Gminy</t>
  </si>
  <si>
    <t>5=3*4</t>
  </si>
  <si>
    <t>10=8*9</t>
  </si>
  <si>
    <t>15=13*14</t>
  </si>
  <si>
    <t>18=3+8+13</t>
  </si>
  <si>
    <t>19=5+10+15</t>
  </si>
  <si>
    <t>20=6+11+16</t>
  </si>
  <si>
    <t>21=7+12+17</t>
  </si>
  <si>
    <t>7=5*1,08</t>
  </si>
  <si>
    <t>6=7-5</t>
  </si>
  <si>
    <t>12=10*1,08</t>
  </si>
  <si>
    <t>11=12-10</t>
  </si>
  <si>
    <t>17=15*1,08</t>
  </si>
  <si>
    <t>16=17-15</t>
  </si>
  <si>
    <t>Wykonawcy mogą sporządzić TES i HRF samodzielnie w dowolnym formacie</t>
  </si>
  <si>
    <t xml:space="preserve">Po uzupełnieniu kwot c.j. netto i ilości instalacji pozostałe elementy tabeli TES uzupełnią się automatycznie. </t>
  </si>
  <si>
    <t>suma VAT 8%</t>
  </si>
  <si>
    <t>należy uzupełnic "iloś kompletów instalacji" w danym miesiącu, pozostałe kolumny wypełnią się automatycznie</t>
  </si>
  <si>
    <t>Padew Narodowa, netto</t>
  </si>
  <si>
    <t>Borowa, netto</t>
  </si>
  <si>
    <t xml:space="preserve">Ostatnia faktura musi stanowic co najmniej 5 % kosztów </t>
  </si>
  <si>
    <t>HRF</t>
  </si>
  <si>
    <t>1.1</t>
  </si>
  <si>
    <t>Instalacja o mocy 10</t>
  </si>
  <si>
    <t>Instalacja o mocy 15</t>
  </si>
  <si>
    <t>Pompy ciepła</t>
  </si>
  <si>
    <t>1.1.6</t>
  </si>
  <si>
    <t>Instalacja o mocy 2,85</t>
  </si>
  <si>
    <t>Instalacja o mocy 3,0</t>
  </si>
  <si>
    <t>Instalacja o mocy 4,0</t>
  </si>
  <si>
    <t>Instalacja o mocy 6,0</t>
  </si>
  <si>
    <t>Instalacja o mocy 3</t>
  </si>
  <si>
    <t>1.2.6</t>
  </si>
  <si>
    <t>Instalacja o mocy 11</t>
  </si>
  <si>
    <t>1.3.6</t>
  </si>
  <si>
    <t>Załącznik nr 10 - III</t>
  </si>
  <si>
    <t>Załącznik nr 10A - III</t>
  </si>
  <si>
    <t>Należy wypełnic kolumnę c.j. netto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</si>
</sst>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0" fillId="0" borderId="0" xfId="0" applyNumberFormat="1"/>
    <xf numFmtId="0" fontId="4" fillId="0" borderId="5" xfId="0" applyFont="1" applyBorder="1" applyAlignment="1">
      <alignment horizontal="left" vertical="center"/>
    </xf>
    <xf numFmtId="0" fontId="1" fillId="0" borderId="3" xfId="0" applyFont="1" applyBorder="1"/>
    <xf numFmtId="0" fontId="1" fillId="0" borderId="5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1" fillId="0" borderId="5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" fontId="0" fillId="0" borderId="3" xfId="0" applyNumberFormat="1" applyBorder="1"/>
    <xf numFmtId="4" fontId="0" fillId="0" borderId="5" xfId="0" applyNumberFormat="1" applyBorder="1"/>
    <xf numFmtId="4" fontId="0" fillId="0" borderId="7" xfId="0" applyNumberFormat="1" applyBorder="1"/>
    <xf numFmtId="0" fontId="2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" fontId="0" fillId="2" borderId="5" xfId="0" applyNumberFormat="1" applyFill="1" applyBorder="1"/>
    <xf numFmtId="4" fontId="0" fillId="0" borderId="1" xfId="0" applyNumberFormat="1" applyBorder="1"/>
    <xf numFmtId="4" fontId="0" fillId="2" borderId="7" xfId="0" applyNumberFormat="1" applyFill="1" applyBorder="1"/>
    <xf numFmtId="4" fontId="0" fillId="2" borderId="3" xfId="0" applyNumberFormat="1" applyFill="1" applyBorder="1"/>
    <xf numFmtId="4" fontId="0" fillId="2" borderId="1" xfId="0" applyNumberFormat="1" applyFill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4" fontId="0" fillId="0" borderId="11" xfId="0" applyNumberFormat="1" applyBorder="1"/>
    <xf numFmtId="4" fontId="0" fillId="0" borderId="13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5" xfId="0" applyNumberFormat="1" applyFill="1" applyBorder="1"/>
    <xf numFmtId="4" fontId="0" fillId="0" borderId="7" xfId="0" applyNumberFormat="1" applyFill="1" applyBorder="1"/>
    <xf numFmtId="4" fontId="0" fillId="0" borderId="0" xfId="0" applyNumberFormat="1" applyBorder="1"/>
    <xf numFmtId="4" fontId="3" fillId="0" borderId="5" xfId="0" applyNumberFormat="1" applyFont="1" applyBorder="1"/>
    <xf numFmtId="0" fontId="4" fillId="0" borderId="17" xfId="0" applyFont="1" applyBorder="1" applyAlignment="1">
      <alignment horizontal="left" vertical="center" wrapText="1"/>
    </xf>
    <xf numFmtId="4" fontId="3" fillId="0" borderId="7" xfId="0" applyNumberFormat="1" applyFont="1" applyBorder="1"/>
    <xf numFmtId="4" fontId="0" fillId="0" borderId="5" xfId="0" applyNumberFormat="1" applyFont="1" applyFill="1" applyBorder="1"/>
    <xf numFmtId="4" fontId="0" fillId="2" borderId="5" xfId="0" applyNumberFormat="1" applyFont="1" applyFill="1" applyBorder="1"/>
    <xf numFmtId="4" fontId="0" fillId="0" borderId="7" xfId="0" applyNumberFormat="1" applyFont="1" applyFill="1" applyBorder="1"/>
    <xf numFmtId="4" fontId="0" fillId="2" borderId="7" xfId="0" applyNumberFormat="1" applyFont="1" applyFill="1" applyBorder="1"/>
    <xf numFmtId="4" fontId="3" fillId="0" borderId="5" xfId="0" applyNumberFormat="1" applyFont="1" applyFill="1" applyBorder="1"/>
    <xf numFmtId="4" fontId="3" fillId="2" borderId="5" xfId="0" applyNumberFormat="1" applyFont="1" applyFill="1" applyBorder="1"/>
    <xf numFmtId="4" fontId="3" fillId="0" borderId="3" xfId="0" applyNumberFormat="1" applyFont="1" applyFill="1" applyBorder="1"/>
    <xf numFmtId="4" fontId="3" fillId="0" borderId="7" xfId="0" applyNumberFormat="1" applyFont="1" applyFill="1" applyBorder="1"/>
    <xf numFmtId="4" fontId="3" fillId="2" borderId="7" xfId="0" applyNumberFormat="1" applyFont="1" applyFill="1" applyBorder="1"/>
    <xf numFmtId="0" fontId="6" fillId="0" borderId="18" xfId="0" applyFont="1" applyBorder="1" applyAlignment="1">
      <alignment horizontal="left" vertical="center" wrapText="1"/>
    </xf>
    <xf numFmtId="4" fontId="6" fillId="0" borderId="3" xfId="0" applyNumberFormat="1" applyFont="1" applyBorder="1"/>
    <xf numFmtId="0" fontId="6" fillId="0" borderId="17" xfId="0" applyFont="1" applyBorder="1" applyAlignment="1">
      <alignment horizontal="left" vertical="center" wrapText="1"/>
    </xf>
    <xf numFmtId="4" fontId="6" fillId="0" borderId="1" xfId="0" applyNumberFormat="1" applyFont="1" applyBorder="1"/>
    <xf numFmtId="4" fontId="3" fillId="0" borderId="3" xfId="0" applyNumberFormat="1" applyFont="1" applyBorder="1"/>
    <xf numFmtId="0" fontId="4" fillId="0" borderId="7" xfId="0" applyFont="1" applyBorder="1" applyAlignment="1">
      <alignment horizontal="left" vertical="center" wrapText="1"/>
    </xf>
    <xf numFmtId="4" fontId="3" fillId="0" borderId="1" xfId="0" applyNumberFormat="1" applyFont="1" applyBorder="1"/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4" fontId="0" fillId="0" borderId="0" xfId="0" applyNumberFormat="1" applyFill="1" applyBorder="1"/>
    <xf numFmtId="4" fontId="0" fillId="0" borderId="3" xfId="0" applyNumberFormat="1" applyFill="1" applyBorder="1"/>
    <xf numFmtId="4" fontId="0" fillId="0" borderId="20" xfId="0" applyNumberFormat="1" applyBorder="1"/>
    <xf numFmtId="4" fontId="0" fillId="2" borderId="20" xfId="0" applyNumberFormat="1" applyFill="1" applyBorder="1"/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" fontId="0" fillId="0" borderId="22" xfId="0" applyNumberFormat="1" applyBorder="1"/>
    <xf numFmtId="0" fontId="0" fillId="0" borderId="23" xfId="0" applyBorder="1"/>
    <xf numFmtId="4" fontId="0" fillId="0" borderId="23" xfId="0" applyNumberFormat="1" applyBorder="1"/>
    <xf numFmtId="4" fontId="0" fillId="0" borderId="1" xfId="0" applyNumberFormat="1" applyFill="1" applyBorder="1"/>
    <xf numFmtId="4" fontId="3" fillId="2" borderId="3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" fontId="0" fillId="0" borderId="8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11" xfId="0" applyNumberFormat="1" applyFill="1" applyBorder="1"/>
    <xf numFmtId="4" fontId="0" fillId="0" borderId="13" xfId="0" applyNumberFormat="1" applyFill="1" applyBorder="1"/>
    <xf numFmtId="0" fontId="1" fillId="0" borderId="28" xfId="0" applyFont="1" applyBorder="1" applyAlignment="1">
      <alignment horizontal="left" vertical="center" wrapText="1"/>
    </xf>
    <xf numFmtId="4" fontId="0" fillId="0" borderId="29" xfId="0" applyNumberFormat="1" applyBorder="1"/>
    <xf numFmtId="0" fontId="1" fillId="0" borderId="14" xfId="0" applyFont="1" applyBorder="1" applyAlignment="1">
      <alignment horizontal="left" vertical="center" wrapText="1"/>
    </xf>
    <xf numFmtId="0" fontId="0" fillId="0" borderId="15" xfId="0" applyBorder="1"/>
    <xf numFmtId="4" fontId="0" fillId="2" borderId="23" xfId="0" applyNumberFormat="1" applyFill="1" applyBorder="1"/>
    <xf numFmtId="4" fontId="0" fillId="0" borderId="20" xfId="0" applyNumberFormat="1" applyFill="1" applyBorder="1"/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4" fontId="5" fillId="2" borderId="23" xfId="0" applyNumberFormat="1" applyFont="1" applyFill="1" applyBorder="1"/>
    <xf numFmtId="4" fontId="0" fillId="3" borderId="5" xfId="0" applyNumberFormat="1" applyFill="1" applyBorder="1"/>
    <xf numFmtId="4" fontId="0" fillId="3" borderId="7" xfId="0" applyNumberFormat="1" applyFill="1" applyBorder="1"/>
    <xf numFmtId="4" fontId="3" fillId="3" borderId="5" xfId="0" applyNumberFormat="1" applyFont="1" applyFill="1" applyBorder="1"/>
    <xf numFmtId="4" fontId="3" fillId="3" borderId="7" xfId="0" applyNumberFormat="1" applyFont="1" applyFill="1" applyBorder="1"/>
    <xf numFmtId="4" fontId="0" fillId="0" borderId="23" xfId="0" applyNumberFormat="1" applyFill="1" applyBorder="1"/>
    <xf numFmtId="0" fontId="1" fillId="0" borderId="23" xfId="0" applyFont="1" applyBorder="1" applyAlignment="1">
      <alignment horizontal="left" vertical="center" wrapText="1"/>
    </xf>
    <xf numFmtId="4" fontId="0" fillId="4" borderId="23" xfId="0" applyNumberFormat="1" applyFill="1" applyBorder="1"/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23" xfId="0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0" fillId="2" borderId="3" xfId="0" applyFill="1" applyBorder="1"/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/>
    <xf numFmtId="0" fontId="4" fillId="0" borderId="3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2" fontId="1" fillId="0" borderId="32" xfId="0" applyNumberFormat="1" applyFont="1" applyBorder="1" applyAlignment="1">
      <alignment horizontal="center" wrapText="1"/>
    </xf>
    <xf numFmtId="2" fontId="1" fillId="0" borderId="36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0" fillId="0" borderId="3" xfId="0" applyNumberFormat="1" applyFont="1" applyBorder="1"/>
    <xf numFmtId="4" fontId="0" fillId="0" borderId="7" xfId="0" applyNumberFormat="1" applyFont="1" applyBorder="1"/>
    <xf numFmtId="0" fontId="4" fillId="0" borderId="3" xfId="0" applyFont="1" applyFill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5" borderId="23" xfId="0" applyFill="1" applyBorder="1"/>
    <xf numFmtId="0" fontId="3" fillId="5" borderId="23" xfId="0" applyFont="1" applyFill="1" applyBorder="1"/>
    <xf numFmtId="4" fontId="3" fillId="0" borderId="23" xfId="0" applyNumberFormat="1" applyFont="1" applyBorder="1"/>
    <xf numFmtId="0" fontId="3" fillId="0" borderId="23" xfId="0" applyFont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4" fontId="3" fillId="0" borderId="23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4" borderId="23" xfId="0" applyFill="1" applyBorder="1" applyAlignment="1">
      <alignment horizontal="center"/>
    </xf>
    <xf numFmtId="2" fontId="3" fillId="0" borderId="5" xfId="0" applyNumberFormat="1" applyFont="1" applyBorder="1" applyAlignment="1">
      <alignment horizontal="right" wrapText="1"/>
    </xf>
    <xf numFmtId="1" fontId="3" fillId="0" borderId="23" xfId="0" applyNumberFormat="1" applyFont="1" applyBorder="1" applyAlignment="1">
      <alignment horizontal="center"/>
    </xf>
    <xf numFmtId="4" fontId="0" fillId="4" borderId="3" xfId="0" applyNumberFormat="1" applyFill="1" applyBorder="1"/>
    <xf numFmtId="4" fontId="0" fillId="4" borderId="7" xfId="0" applyNumberFormat="1" applyFill="1" applyBorder="1"/>
    <xf numFmtId="0" fontId="0" fillId="4" borderId="3" xfId="0" applyFill="1" applyBorder="1"/>
    <xf numFmtId="0" fontId="0" fillId="4" borderId="23" xfId="0" applyFill="1" applyBorder="1"/>
    <xf numFmtId="4" fontId="0" fillId="4" borderId="1" xfId="0" applyNumberFormat="1" applyFill="1" applyBorder="1"/>
    <xf numFmtId="0" fontId="0" fillId="4" borderId="7" xfId="0" applyFill="1" applyBorder="1"/>
    <xf numFmtId="0" fontId="5" fillId="0" borderId="0" xfId="0" applyFont="1"/>
    <xf numFmtId="0" fontId="10" fillId="0" borderId="0" xfId="0" applyFont="1" applyFill="1"/>
    <xf numFmtId="0" fontId="10" fillId="0" borderId="0" xfId="0" applyFont="1"/>
    <xf numFmtId="0" fontId="11" fillId="0" borderId="0" xfId="0" applyFont="1"/>
    <xf numFmtId="0" fontId="0" fillId="0" borderId="23" xfId="0" applyFill="1" applyBorder="1" applyAlignment="1">
      <alignment horizontal="center"/>
    </xf>
    <xf numFmtId="0" fontId="0" fillId="0" borderId="3" xfId="0" applyFill="1" applyBorder="1"/>
    <xf numFmtId="0" fontId="0" fillId="0" borderId="23" xfId="0" applyFill="1" applyBorder="1"/>
    <xf numFmtId="0" fontId="0" fillId="0" borderId="7" xfId="0" applyFill="1" applyBorder="1"/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2" fontId="0" fillId="0" borderId="0" xfId="0" applyNumberForma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0" fillId="0" borderId="30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0"/>
  <sheetViews>
    <sheetView tabSelected="1" view="pageBreakPreview" topLeftCell="U1" zoomScale="80" zoomScaleNormal="70" zoomScaleSheetLayoutView="80" workbookViewId="0">
      <selection activeCell="X72" sqref="X72"/>
    </sheetView>
  </sheetViews>
  <sheetFormatPr defaultRowHeight="15"/>
  <cols>
    <col min="1" max="1" width="11.42578125" customWidth="1"/>
    <col min="2" max="2" width="23.5703125" customWidth="1"/>
    <col min="3" max="3" width="15.5703125" customWidth="1"/>
    <col min="4" max="4" width="0.28515625" hidden="1" customWidth="1"/>
    <col min="5" max="5" width="11.42578125" hidden="1" customWidth="1"/>
    <col min="6" max="6" width="13.7109375" hidden="1" customWidth="1"/>
    <col min="7" max="7" width="9.140625" hidden="1" customWidth="1"/>
    <col min="8" max="8" width="6" hidden="1" customWidth="1"/>
    <col min="9" max="11" width="9.140625" hidden="1" customWidth="1"/>
    <col min="12" max="12" width="9.28515625" hidden="1" customWidth="1"/>
    <col min="13" max="14" width="10.5703125" hidden="1" customWidth="1"/>
    <col min="15" max="15" width="13.140625" hidden="1" customWidth="1"/>
    <col min="16" max="16" width="14.85546875" hidden="1" customWidth="1"/>
    <col min="17" max="17" width="13.7109375" hidden="1" customWidth="1"/>
    <col min="18" max="18" width="13.85546875" hidden="1" customWidth="1"/>
    <col min="19" max="19" width="11.28515625" customWidth="1"/>
    <col min="20" max="20" width="15.5703125" customWidth="1"/>
    <col min="21" max="21" width="10.85546875" customWidth="1"/>
    <col min="22" max="22" width="12.28515625" customWidth="1"/>
    <col min="23" max="23" width="14.140625" customWidth="1"/>
    <col min="24" max="24" width="13.28515625" customWidth="1"/>
    <col min="25" max="25" width="15.140625" customWidth="1"/>
    <col min="26" max="26" width="13.7109375" customWidth="1"/>
    <col min="27" max="27" width="13.28515625" customWidth="1"/>
    <col min="28" max="28" width="9.140625" customWidth="1"/>
    <col min="29" max="29" width="10" customWidth="1"/>
    <col min="30" max="31" width="11.28515625" customWidth="1"/>
    <col min="32" max="32" width="16.85546875" customWidth="1"/>
    <col min="33" max="33" width="14.140625" customWidth="1"/>
    <col min="34" max="34" width="12" bestFit="1" customWidth="1"/>
  </cols>
  <sheetData>
    <row r="1" spans="1:33" ht="18.75">
      <c r="A1" s="142" t="s">
        <v>110</v>
      </c>
      <c r="AB1" t="s">
        <v>124</v>
      </c>
    </row>
    <row r="4" spans="1:33" ht="15.75" thickBot="1"/>
    <row r="5" spans="1:33" ht="15.75" thickBot="1">
      <c r="A5" s="153" t="s">
        <v>0</v>
      </c>
      <c r="B5" s="169" t="s">
        <v>1</v>
      </c>
      <c r="C5" s="112" t="s">
        <v>79</v>
      </c>
    </row>
    <row r="6" spans="1:33" ht="26.25" customHeight="1">
      <c r="A6" s="154"/>
      <c r="B6" s="170"/>
      <c r="C6" s="111" t="s">
        <v>2</v>
      </c>
      <c r="D6" s="160" t="s">
        <v>3</v>
      </c>
      <c r="E6" s="160"/>
      <c r="F6" s="160"/>
      <c r="G6" s="160" t="s">
        <v>4</v>
      </c>
      <c r="H6" s="160"/>
      <c r="I6" s="160"/>
      <c r="J6" s="160" t="s">
        <v>21</v>
      </c>
      <c r="K6" s="160"/>
      <c r="L6" s="160"/>
      <c r="M6" s="160" t="s">
        <v>22</v>
      </c>
      <c r="N6" s="160"/>
      <c r="O6" s="160"/>
      <c r="P6" s="160" t="s">
        <v>24</v>
      </c>
      <c r="Q6" s="160"/>
      <c r="R6" s="160"/>
      <c r="S6" s="160" t="s">
        <v>27</v>
      </c>
      <c r="T6" s="160"/>
      <c r="U6" s="160"/>
      <c r="V6" s="160" t="s">
        <v>55</v>
      </c>
      <c r="W6" s="160"/>
      <c r="X6" s="160"/>
      <c r="Y6" s="160" t="s">
        <v>56</v>
      </c>
      <c r="Z6" s="160"/>
      <c r="AA6" s="160"/>
      <c r="AB6" s="160" t="s">
        <v>57</v>
      </c>
      <c r="AC6" s="160"/>
      <c r="AD6" s="162"/>
      <c r="AE6" s="99"/>
      <c r="AF6" s="159" t="s">
        <v>54</v>
      </c>
      <c r="AG6" s="159"/>
    </row>
    <row r="7" spans="1:33" ht="15.75" thickBot="1">
      <c r="A7" s="155"/>
      <c r="B7" s="171"/>
      <c r="C7" s="110" t="s">
        <v>5</v>
      </c>
      <c r="D7" s="14" t="s">
        <v>12</v>
      </c>
      <c r="E7" s="14" t="s">
        <v>13</v>
      </c>
      <c r="F7" s="14" t="s">
        <v>14</v>
      </c>
      <c r="G7" s="14" t="s">
        <v>15</v>
      </c>
      <c r="H7" s="14" t="s">
        <v>16</v>
      </c>
      <c r="I7" s="14" t="s">
        <v>17</v>
      </c>
      <c r="J7" s="14" t="s">
        <v>6</v>
      </c>
      <c r="K7" s="14" t="s">
        <v>7</v>
      </c>
      <c r="L7" s="14" t="s">
        <v>8</v>
      </c>
      <c r="M7" s="14" t="s">
        <v>9</v>
      </c>
      <c r="N7" s="14" t="s">
        <v>10</v>
      </c>
      <c r="O7" s="14" t="s">
        <v>11</v>
      </c>
      <c r="P7" s="14" t="s">
        <v>12</v>
      </c>
      <c r="Q7" s="14" t="s">
        <v>13</v>
      </c>
      <c r="R7" s="14" t="s">
        <v>14</v>
      </c>
      <c r="S7" s="15" t="s">
        <v>12</v>
      </c>
      <c r="T7" s="15" t="s">
        <v>13</v>
      </c>
      <c r="U7" s="15" t="s">
        <v>14</v>
      </c>
      <c r="V7" s="15" t="s">
        <v>15</v>
      </c>
      <c r="W7" s="15" t="s">
        <v>16</v>
      </c>
      <c r="X7" s="15" t="s">
        <v>17</v>
      </c>
      <c r="Y7" s="100" t="s">
        <v>6</v>
      </c>
      <c r="Z7" s="15" t="s">
        <v>7</v>
      </c>
      <c r="AA7" s="15" t="s">
        <v>8</v>
      </c>
      <c r="AB7" s="15" t="s">
        <v>9</v>
      </c>
      <c r="AC7" s="15" t="s">
        <v>10</v>
      </c>
      <c r="AD7" s="109" t="s">
        <v>11</v>
      </c>
      <c r="AE7" s="72"/>
    </row>
    <row r="8" spans="1:33" ht="18.75" customHeight="1">
      <c r="A8" s="166" t="s">
        <v>78</v>
      </c>
      <c r="B8" s="115" t="s">
        <v>62</v>
      </c>
      <c r="C8" s="131">
        <f t="shared" ref="C8:AD8" si="0">C11+C32+C53</f>
        <v>98</v>
      </c>
      <c r="D8" s="116">
        <f t="shared" si="0"/>
        <v>0</v>
      </c>
      <c r="E8" s="116">
        <f t="shared" si="0"/>
        <v>0</v>
      </c>
      <c r="F8" s="116">
        <f t="shared" si="0"/>
        <v>0</v>
      </c>
      <c r="G8" s="116">
        <f t="shared" si="0"/>
        <v>0</v>
      </c>
      <c r="H8" s="116">
        <f t="shared" si="0"/>
        <v>0</v>
      </c>
      <c r="I8" s="116">
        <f t="shared" si="0"/>
        <v>0</v>
      </c>
      <c r="J8" s="116">
        <f t="shared" si="0"/>
        <v>0</v>
      </c>
      <c r="K8" s="116">
        <f t="shared" si="0"/>
        <v>0</v>
      </c>
      <c r="L8" s="116">
        <f t="shared" si="0"/>
        <v>0</v>
      </c>
      <c r="M8" s="116">
        <f t="shared" si="0"/>
        <v>0</v>
      </c>
      <c r="N8" s="116">
        <f t="shared" si="0"/>
        <v>0</v>
      </c>
      <c r="O8" s="116">
        <f t="shared" si="0"/>
        <v>0</v>
      </c>
      <c r="P8" s="116">
        <f t="shared" si="0"/>
        <v>0</v>
      </c>
      <c r="Q8" s="116">
        <f t="shared" si="0"/>
        <v>0</v>
      </c>
      <c r="R8" s="116">
        <f t="shared" si="0"/>
        <v>0</v>
      </c>
      <c r="S8" s="116">
        <f t="shared" si="0"/>
        <v>0</v>
      </c>
      <c r="T8" s="116">
        <f t="shared" si="0"/>
        <v>0</v>
      </c>
      <c r="U8" s="116">
        <f t="shared" si="0"/>
        <v>0</v>
      </c>
      <c r="V8" s="116">
        <f t="shared" si="0"/>
        <v>0</v>
      </c>
      <c r="W8" s="116">
        <f t="shared" si="0"/>
        <v>0</v>
      </c>
      <c r="X8" s="116">
        <f t="shared" si="0"/>
        <v>0</v>
      </c>
      <c r="Y8" s="116">
        <f t="shared" si="0"/>
        <v>0</v>
      </c>
      <c r="Z8" s="116">
        <f t="shared" si="0"/>
        <v>0</v>
      </c>
      <c r="AA8" s="116">
        <f t="shared" si="0"/>
        <v>0</v>
      </c>
      <c r="AB8" s="116">
        <f t="shared" si="0"/>
        <v>0</v>
      </c>
      <c r="AC8" s="116">
        <f t="shared" si="0"/>
        <v>0</v>
      </c>
      <c r="AD8" s="116">
        <f t="shared" si="0"/>
        <v>0</v>
      </c>
      <c r="AE8" s="72"/>
      <c r="AF8" s="39">
        <f>SUM(D8:AD8)</f>
        <v>0</v>
      </c>
      <c r="AG8" s="7">
        <f>AF8-C8</f>
        <v>-98</v>
      </c>
    </row>
    <row r="9" spans="1:33" ht="21.75" customHeight="1">
      <c r="A9" s="167"/>
      <c r="B9" s="108" t="s">
        <v>114</v>
      </c>
      <c r="C9" s="56">
        <f t="shared" ref="C9:AD9" si="1">C12+C33+C54</f>
        <v>0</v>
      </c>
      <c r="D9" s="56">
        <f t="shared" si="1"/>
        <v>0</v>
      </c>
      <c r="E9" s="56">
        <f t="shared" si="1"/>
        <v>0</v>
      </c>
      <c r="F9" s="56">
        <f t="shared" si="1"/>
        <v>0</v>
      </c>
      <c r="G9" s="56">
        <f t="shared" si="1"/>
        <v>0</v>
      </c>
      <c r="H9" s="56">
        <f t="shared" si="1"/>
        <v>0</v>
      </c>
      <c r="I9" s="56">
        <f t="shared" si="1"/>
        <v>0</v>
      </c>
      <c r="J9" s="56">
        <f t="shared" si="1"/>
        <v>0</v>
      </c>
      <c r="K9" s="56">
        <f t="shared" si="1"/>
        <v>0</v>
      </c>
      <c r="L9" s="56">
        <f t="shared" si="1"/>
        <v>0</v>
      </c>
      <c r="M9" s="56">
        <f t="shared" si="1"/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56">
        <f t="shared" si="1"/>
        <v>0</v>
      </c>
      <c r="S9" s="113">
        <f t="shared" si="1"/>
        <v>0</v>
      </c>
      <c r="T9" s="113">
        <f t="shared" si="1"/>
        <v>0</v>
      </c>
      <c r="U9" s="113">
        <f t="shared" si="1"/>
        <v>0</v>
      </c>
      <c r="V9" s="113">
        <f t="shared" si="1"/>
        <v>0</v>
      </c>
      <c r="W9" s="113">
        <f t="shared" si="1"/>
        <v>0</v>
      </c>
      <c r="X9" s="113">
        <f t="shared" si="1"/>
        <v>0</v>
      </c>
      <c r="Y9" s="113">
        <f t="shared" si="1"/>
        <v>0</v>
      </c>
      <c r="Z9" s="113">
        <f t="shared" si="1"/>
        <v>0</v>
      </c>
      <c r="AA9" s="113">
        <f t="shared" si="1"/>
        <v>0</v>
      </c>
      <c r="AB9" s="113">
        <f t="shared" si="1"/>
        <v>0</v>
      </c>
      <c r="AC9" s="113">
        <f t="shared" si="1"/>
        <v>0</v>
      </c>
      <c r="AD9" s="113">
        <f t="shared" si="1"/>
        <v>0</v>
      </c>
      <c r="AE9" s="39"/>
      <c r="AF9" s="39">
        <f>SUM(D9:AD9)</f>
        <v>0</v>
      </c>
      <c r="AG9" s="7">
        <f>AF9-C9</f>
        <v>0</v>
      </c>
    </row>
    <row r="10" spans="1:33" ht="15.75" thickBot="1">
      <c r="A10" s="168"/>
      <c r="B10" s="57" t="s">
        <v>59</v>
      </c>
      <c r="C10" s="42">
        <f t="shared" ref="C10:AD10" si="2">C13+C34+C55</f>
        <v>0</v>
      </c>
      <c r="D10" s="42">
        <f t="shared" si="2"/>
        <v>0</v>
      </c>
      <c r="E10" s="42">
        <f t="shared" si="2"/>
        <v>0</v>
      </c>
      <c r="F10" s="42">
        <f t="shared" si="2"/>
        <v>0</v>
      </c>
      <c r="G10" s="42">
        <f t="shared" si="2"/>
        <v>0</v>
      </c>
      <c r="H10" s="42">
        <f t="shared" si="2"/>
        <v>0</v>
      </c>
      <c r="I10" s="42">
        <f t="shared" si="2"/>
        <v>0</v>
      </c>
      <c r="J10" s="42">
        <f t="shared" si="2"/>
        <v>0</v>
      </c>
      <c r="K10" s="42">
        <f t="shared" si="2"/>
        <v>0</v>
      </c>
      <c r="L10" s="42">
        <f t="shared" si="2"/>
        <v>0</v>
      </c>
      <c r="M10" s="42">
        <f t="shared" si="2"/>
        <v>0</v>
      </c>
      <c r="N10" s="42">
        <f t="shared" si="2"/>
        <v>0</v>
      </c>
      <c r="O10" s="42">
        <f t="shared" si="2"/>
        <v>0</v>
      </c>
      <c r="P10" s="42">
        <f t="shared" si="2"/>
        <v>0</v>
      </c>
      <c r="Q10" s="42">
        <f t="shared" si="2"/>
        <v>0</v>
      </c>
      <c r="R10" s="42">
        <f t="shared" si="2"/>
        <v>0</v>
      </c>
      <c r="S10" s="114">
        <f t="shared" si="2"/>
        <v>0</v>
      </c>
      <c r="T10" s="114">
        <f t="shared" si="2"/>
        <v>0</v>
      </c>
      <c r="U10" s="114">
        <f t="shared" si="2"/>
        <v>0</v>
      </c>
      <c r="V10" s="114">
        <f t="shared" si="2"/>
        <v>0</v>
      </c>
      <c r="W10" s="114">
        <f t="shared" si="2"/>
        <v>0</v>
      </c>
      <c r="X10" s="114">
        <f t="shared" si="2"/>
        <v>0</v>
      </c>
      <c r="Y10" s="114">
        <f t="shared" si="2"/>
        <v>0</v>
      </c>
      <c r="Z10" s="114">
        <f t="shared" si="2"/>
        <v>0</v>
      </c>
      <c r="AA10" s="114">
        <f t="shared" si="2"/>
        <v>0</v>
      </c>
      <c r="AB10" s="114">
        <f t="shared" si="2"/>
        <v>0</v>
      </c>
      <c r="AC10" s="114">
        <f t="shared" si="2"/>
        <v>0</v>
      </c>
      <c r="AD10" s="114">
        <f t="shared" si="2"/>
        <v>0</v>
      </c>
      <c r="AE10" s="39"/>
      <c r="AF10" s="39">
        <f t="shared" ref="AF10:AF28" si="3">SUM(D10:AD10)</f>
        <v>0</v>
      </c>
      <c r="AG10" s="7">
        <f t="shared" ref="AG10:AG28" si="4">AF10-C10</f>
        <v>0</v>
      </c>
    </row>
    <row r="11" spans="1:33" ht="17.25" customHeight="1">
      <c r="A11" s="163" t="s">
        <v>111</v>
      </c>
      <c r="B11" s="104" t="s">
        <v>62</v>
      </c>
      <c r="C11" s="71">
        <f>TES!C14</f>
        <v>29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>
        <f>S14+S17+S20+S23+S26</f>
        <v>0</v>
      </c>
      <c r="T11" s="28">
        <f t="shared" ref="T11:AD11" si="5">T14+T17+T20+T23+T26</f>
        <v>0</v>
      </c>
      <c r="U11" s="28">
        <f t="shared" si="5"/>
        <v>0</v>
      </c>
      <c r="V11" s="28">
        <f t="shared" si="5"/>
        <v>0</v>
      </c>
      <c r="W11" s="28">
        <f t="shared" si="5"/>
        <v>0</v>
      </c>
      <c r="X11" s="28">
        <f t="shared" si="5"/>
        <v>0</v>
      </c>
      <c r="Y11" s="28">
        <f t="shared" si="5"/>
        <v>0</v>
      </c>
      <c r="Z11" s="28">
        <f t="shared" si="5"/>
        <v>0</v>
      </c>
      <c r="AA11" s="28">
        <f t="shared" si="5"/>
        <v>0</v>
      </c>
      <c r="AB11" s="28">
        <f t="shared" si="5"/>
        <v>0</v>
      </c>
      <c r="AC11" s="28">
        <f t="shared" si="5"/>
        <v>0</v>
      </c>
      <c r="AD11" s="28">
        <f t="shared" si="5"/>
        <v>0</v>
      </c>
      <c r="AE11" s="39"/>
      <c r="AF11" s="39">
        <f t="shared" si="3"/>
        <v>0</v>
      </c>
      <c r="AG11" s="7">
        <f t="shared" si="4"/>
        <v>-29</v>
      </c>
    </row>
    <row r="12" spans="1:33" ht="18" customHeight="1">
      <c r="A12" s="164"/>
      <c r="B12" s="104" t="s">
        <v>107</v>
      </c>
      <c r="C12" s="28">
        <f>TES!E14</f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105"/>
      <c r="N12" s="105"/>
      <c r="O12" s="28"/>
      <c r="P12" s="28"/>
      <c r="Q12" s="28"/>
      <c r="R12" s="28"/>
      <c r="S12" s="28">
        <f>S15+S18+S21+S24+S27</f>
        <v>0</v>
      </c>
      <c r="T12" s="28">
        <f t="shared" ref="T12:AD12" si="6">T15+T18+T21+T24+T27</f>
        <v>0</v>
      </c>
      <c r="U12" s="28">
        <f t="shared" si="6"/>
        <v>0</v>
      </c>
      <c r="V12" s="28">
        <f t="shared" si="6"/>
        <v>0</v>
      </c>
      <c r="W12" s="28">
        <f t="shared" si="6"/>
        <v>0</v>
      </c>
      <c r="X12" s="28">
        <f t="shared" si="6"/>
        <v>0</v>
      </c>
      <c r="Y12" s="28">
        <f t="shared" si="6"/>
        <v>0</v>
      </c>
      <c r="Z12" s="28">
        <f t="shared" si="6"/>
        <v>0</v>
      </c>
      <c r="AA12" s="28">
        <f t="shared" si="6"/>
        <v>0</v>
      </c>
      <c r="AB12" s="28">
        <f t="shared" si="6"/>
        <v>0</v>
      </c>
      <c r="AC12" s="28">
        <f t="shared" si="6"/>
        <v>0</v>
      </c>
      <c r="AD12" s="28">
        <f t="shared" si="6"/>
        <v>0</v>
      </c>
      <c r="AE12" s="39"/>
      <c r="AF12" s="39">
        <f t="shared" si="3"/>
        <v>0</v>
      </c>
      <c r="AG12" s="7">
        <f t="shared" si="4"/>
        <v>0</v>
      </c>
    </row>
    <row r="13" spans="1:33" ht="15.75" thickBot="1">
      <c r="A13" s="165"/>
      <c r="B13" s="106" t="s">
        <v>59</v>
      </c>
      <c r="C13" s="27">
        <f>TES!F14</f>
        <v>0</v>
      </c>
      <c r="D13" s="27"/>
      <c r="E13" s="27"/>
      <c r="F13" s="27"/>
      <c r="G13" s="27"/>
      <c r="H13" s="27"/>
      <c r="I13" s="27"/>
      <c r="J13" s="27"/>
      <c r="K13" s="27"/>
      <c r="L13" s="27"/>
      <c r="M13" s="107"/>
      <c r="N13" s="107"/>
      <c r="O13" s="27"/>
      <c r="P13" s="27"/>
      <c r="Q13" s="27"/>
      <c r="R13" s="27"/>
      <c r="S13" s="27">
        <f>S16+S19+S22+S25+S28</f>
        <v>0</v>
      </c>
      <c r="T13" s="27">
        <f t="shared" ref="T13:AD13" si="7">T16+T19+T22+T25+T28</f>
        <v>0</v>
      </c>
      <c r="U13" s="27">
        <f t="shared" si="7"/>
        <v>0</v>
      </c>
      <c r="V13" s="27">
        <f t="shared" si="7"/>
        <v>0</v>
      </c>
      <c r="W13" s="27">
        <f t="shared" si="7"/>
        <v>0</v>
      </c>
      <c r="X13" s="27">
        <f t="shared" si="7"/>
        <v>0</v>
      </c>
      <c r="Y13" s="27">
        <f t="shared" si="7"/>
        <v>0</v>
      </c>
      <c r="Z13" s="27">
        <f t="shared" si="7"/>
        <v>0</v>
      </c>
      <c r="AA13" s="27">
        <f t="shared" si="7"/>
        <v>0</v>
      </c>
      <c r="AB13" s="27">
        <f t="shared" si="7"/>
        <v>0</v>
      </c>
      <c r="AC13" s="27">
        <f t="shared" si="7"/>
        <v>0</v>
      </c>
      <c r="AD13" s="27">
        <f t="shared" si="7"/>
        <v>0</v>
      </c>
      <c r="AE13" s="39"/>
      <c r="AF13" s="39">
        <f t="shared" si="3"/>
        <v>0</v>
      </c>
      <c r="AG13" s="7">
        <f t="shared" si="4"/>
        <v>0</v>
      </c>
    </row>
    <row r="14" spans="1:33" ht="17.25" customHeight="1">
      <c r="A14" s="156" t="s">
        <v>60</v>
      </c>
      <c r="B14" s="101" t="s">
        <v>62</v>
      </c>
      <c r="C14" s="62">
        <f>TES!C8</f>
        <v>26</v>
      </c>
      <c r="D14" s="16"/>
      <c r="E14" s="16"/>
      <c r="F14" s="16"/>
      <c r="G14" s="16"/>
      <c r="H14" s="16"/>
      <c r="I14" s="16"/>
      <c r="J14" s="16"/>
      <c r="K14" s="16"/>
      <c r="L14" s="16"/>
      <c r="M14" s="102"/>
      <c r="N14" s="102"/>
      <c r="O14" s="16"/>
      <c r="P14" s="62"/>
      <c r="Q14" s="16"/>
      <c r="R14" s="16"/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35">
        <v>0</v>
      </c>
      <c r="AE14" s="39"/>
      <c r="AF14" s="39">
        <f t="shared" si="3"/>
        <v>0</v>
      </c>
      <c r="AG14" s="7">
        <f t="shared" si="4"/>
        <v>-26</v>
      </c>
    </row>
    <row r="15" spans="1:33" ht="15.75" customHeight="1">
      <c r="A15" s="157"/>
      <c r="B15" s="96" t="s">
        <v>116</v>
      </c>
      <c r="C15" s="95">
        <f>TES!E8</f>
        <v>0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8"/>
      <c r="O15" s="68"/>
      <c r="P15" s="69"/>
      <c r="Q15" s="95"/>
      <c r="R15" s="69"/>
      <c r="S15" s="69">
        <f>TES!$D8*'HRF  '!S14</f>
        <v>0</v>
      </c>
      <c r="T15" s="69">
        <f>TES!$D8*'HRF  '!T14</f>
        <v>0</v>
      </c>
      <c r="U15" s="69">
        <f>TES!$D8*'HRF  '!U14</f>
        <v>0</v>
      </c>
      <c r="V15" s="69">
        <f>TES!$D8*'HRF  '!V14</f>
        <v>0</v>
      </c>
      <c r="W15" s="69">
        <f>TES!$D8*'HRF  '!W14</f>
        <v>0</v>
      </c>
      <c r="X15" s="69">
        <f>TES!$D8*'HRF  '!X14</f>
        <v>0</v>
      </c>
      <c r="Y15" s="69">
        <f>TES!$D8*'HRF  '!Y14</f>
        <v>0</v>
      </c>
      <c r="Z15" s="69">
        <f>TES!$D8*'HRF  '!Z14</f>
        <v>0</v>
      </c>
      <c r="AA15" s="69">
        <f>TES!$D8*'HRF  '!AA14</f>
        <v>0</v>
      </c>
      <c r="AB15" s="69">
        <f>TES!$D8*'HRF  '!AB14</f>
        <v>0</v>
      </c>
      <c r="AC15" s="69">
        <f>TES!$D8*'HRF  '!AC14</f>
        <v>0</v>
      </c>
      <c r="AD15" s="69">
        <f>TES!$D8*'HRF  '!AD14</f>
        <v>0</v>
      </c>
      <c r="AE15" s="39"/>
      <c r="AF15" s="39">
        <f t="shared" si="3"/>
        <v>0</v>
      </c>
      <c r="AG15" s="7">
        <f t="shared" si="4"/>
        <v>0</v>
      </c>
    </row>
    <row r="16" spans="1:33" ht="15.75" thickBot="1">
      <c r="A16" s="158"/>
      <c r="B16" s="4" t="s">
        <v>59</v>
      </c>
      <c r="C16" s="38">
        <f>TES!F8</f>
        <v>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32"/>
      <c r="O16" s="32"/>
      <c r="P16" s="26"/>
      <c r="Q16" s="70"/>
      <c r="R16" s="18"/>
      <c r="S16" s="18">
        <f>S15*1.08-S15</f>
        <v>0</v>
      </c>
      <c r="T16" s="18">
        <f t="shared" ref="T16:AD16" si="8">T15*1.08-T15</f>
        <v>0</v>
      </c>
      <c r="U16" s="18">
        <f t="shared" si="8"/>
        <v>0</v>
      </c>
      <c r="V16" s="18">
        <f t="shared" si="8"/>
        <v>0</v>
      </c>
      <c r="W16" s="18">
        <f t="shared" si="8"/>
        <v>0</v>
      </c>
      <c r="X16" s="18">
        <f t="shared" si="8"/>
        <v>0</v>
      </c>
      <c r="Y16" s="18">
        <f t="shared" si="8"/>
        <v>0</v>
      </c>
      <c r="Z16" s="18">
        <f t="shared" si="8"/>
        <v>0</v>
      </c>
      <c r="AA16" s="18">
        <f t="shared" si="8"/>
        <v>0</v>
      </c>
      <c r="AB16" s="18">
        <f t="shared" si="8"/>
        <v>0</v>
      </c>
      <c r="AC16" s="18">
        <f t="shared" si="8"/>
        <v>0</v>
      </c>
      <c r="AD16" s="18">
        <f t="shared" si="8"/>
        <v>0</v>
      </c>
      <c r="AE16" s="39"/>
      <c r="AF16" s="39">
        <f t="shared" si="3"/>
        <v>0</v>
      </c>
      <c r="AG16" s="7">
        <f t="shared" si="4"/>
        <v>0</v>
      </c>
    </row>
    <row r="17" spans="1:33" ht="14.25" customHeight="1">
      <c r="A17" s="156" t="s">
        <v>61</v>
      </c>
      <c r="B17" s="101" t="s">
        <v>62</v>
      </c>
      <c r="C17" s="62">
        <f>TES!C9</f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02"/>
      <c r="N17" s="102"/>
      <c r="O17" s="16"/>
      <c r="P17" s="62"/>
      <c r="Q17" s="16"/>
      <c r="R17" s="16"/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35">
        <v>0</v>
      </c>
      <c r="AE17" s="39"/>
      <c r="AF17" s="39">
        <f t="shared" si="3"/>
        <v>0</v>
      </c>
      <c r="AG17" s="7">
        <f t="shared" si="4"/>
        <v>0</v>
      </c>
    </row>
    <row r="18" spans="1:33" ht="15" customHeight="1">
      <c r="A18" s="157"/>
      <c r="B18" s="96" t="s">
        <v>117</v>
      </c>
      <c r="C18" s="95">
        <f>TES!E9</f>
        <v>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8"/>
      <c r="O18" s="68"/>
      <c r="P18" s="69"/>
      <c r="Q18" s="95"/>
      <c r="R18" s="69"/>
      <c r="S18" s="69">
        <f>TES!$D9*S17</f>
        <v>0</v>
      </c>
      <c r="T18" s="69">
        <f>TES!$D9*T17</f>
        <v>0</v>
      </c>
      <c r="U18" s="69">
        <f>TES!$D9*U17</f>
        <v>0</v>
      </c>
      <c r="V18" s="69">
        <f>TES!$D9*V17</f>
        <v>0</v>
      </c>
      <c r="W18" s="69">
        <f>TES!$D9*W17</f>
        <v>0</v>
      </c>
      <c r="X18" s="69">
        <f>TES!$D9*X17</f>
        <v>0</v>
      </c>
      <c r="Y18" s="69">
        <f>TES!$D9*Y17</f>
        <v>0</v>
      </c>
      <c r="Z18" s="69">
        <f>TES!$D9*Z17</f>
        <v>0</v>
      </c>
      <c r="AA18" s="69">
        <f>TES!$D9*AA17</f>
        <v>0</v>
      </c>
      <c r="AB18" s="69">
        <f>TES!$D9*AB17</f>
        <v>0</v>
      </c>
      <c r="AC18" s="69">
        <f>TES!$D9*AC17</f>
        <v>0</v>
      </c>
      <c r="AD18" s="69">
        <f>TES!$D9*AD17</f>
        <v>0</v>
      </c>
      <c r="AE18" s="39"/>
      <c r="AF18" s="39">
        <f t="shared" si="3"/>
        <v>0</v>
      </c>
      <c r="AG18" s="7">
        <f t="shared" si="4"/>
        <v>0</v>
      </c>
    </row>
    <row r="19" spans="1:33" ht="15.75" thickBot="1">
      <c r="A19" s="158"/>
      <c r="B19" s="4" t="s">
        <v>59</v>
      </c>
      <c r="C19" s="38">
        <f>TES!F9</f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32"/>
      <c r="O19" s="32"/>
      <c r="P19" s="26"/>
      <c r="Q19" s="70"/>
      <c r="R19" s="18"/>
      <c r="S19" s="18">
        <f>S18*1.08-S18</f>
        <v>0</v>
      </c>
      <c r="T19" s="18">
        <f t="shared" ref="T19:AD19" si="9">T18*1.08-T18</f>
        <v>0</v>
      </c>
      <c r="U19" s="18">
        <f t="shared" si="9"/>
        <v>0</v>
      </c>
      <c r="V19" s="18">
        <f t="shared" si="9"/>
        <v>0</v>
      </c>
      <c r="W19" s="18">
        <f t="shared" si="9"/>
        <v>0</v>
      </c>
      <c r="X19" s="18">
        <f t="shared" si="9"/>
        <v>0</v>
      </c>
      <c r="Y19" s="18">
        <f t="shared" si="9"/>
        <v>0</v>
      </c>
      <c r="Z19" s="18">
        <f t="shared" si="9"/>
        <v>0</v>
      </c>
      <c r="AA19" s="18">
        <f t="shared" si="9"/>
        <v>0</v>
      </c>
      <c r="AB19" s="18">
        <f t="shared" si="9"/>
        <v>0</v>
      </c>
      <c r="AC19" s="18">
        <f t="shared" si="9"/>
        <v>0</v>
      </c>
      <c r="AD19" s="18">
        <f t="shared" si="9"/>
        <v>0</v>
      </c>
      <c r="AE19" s="39"/>
      <c r="AF19" s="39">
        <f t="shared" si="3"/>
        <v>0</v>
      </c>
      <c r="AG19" s="7">
        <f t="shared" si="4"/>
        <v>0</v>
      </c>
    </row>
    <row r="20" spans="1:33" ht="16.5" customHeight="1">
      <c r="A20" s="156" t="s">
        <v>63</v>
      </c>
      <c r="B20" s="101" t="s">
        <v>62</v>
      </c>
      <c r="C20" s="62">
        <f>TES!C10</f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02"/>
      <c r="N20" s="102"/>
      <c r="O20" s="16"/>
      <c r="P20" s="62"/>
      <c r="Q20" s="16"/>
      <c r="R20" s="16"/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35">
        <v>0</v>
      </c>
      <c r="AE20" s="39"/>
      <c r="AF20" s="39">
        <f t="shared" si="3"/>
        <v>0</v>
      </c>
      <c r="AG20" s="7">
        <f t="shared" si="4"/>
        <v>0</v>
      </c>
    </row>
    <row r="21" spans="1:33" ht="15" customHeight="1">
      <c r="A21" s="157"/>
      <c r="B21" s="96" t="s">
        <v>118</v>
      </c>
      <c r="C21" s="95">
        <f>TES!E10</f>
        <v>0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8"/>
      <c r="O21" s="68"/>
      <c r="P21" s="69"/>
      <c r="Q21" s="95"/>
      <c r="R21" s="69"/>
      <c r="S21" s="69">
        <f>TES!$D10*S20</f>
        <v>0</v>
      </c>
      <c r="T21" s="69">
        <f>TES!$D10*T20</f>
        <v>0</v>
      </c>
      <c r="U21" s="69">
        <f>TES!$D10*U20</f>
        <v>0</v>
      </c>
      <c r="V21" s="69">
        <f>TES!$D10*V20</f>
        <v>0</v>
      </c>
      <c r="W21" s="69">
        <f>TES!$D10*W20</f>
        <v>0</v>
      </c>
      <c r="X21" s="69">
        <f>TES!$D10*X20</f>
        <v>0</v>
      </c>
      <c r="Y21" s="69">
        <f>TES!$D10*Y20</f>
        <v>0</v>
      </c>
      <c r="Z21" s="69">
        <f>TES!$D10*Z20</f>
        <v>0</v>
      </c>
      <c r="AA21" s="69">
        <f>TES!$D10*AA20</f>
        <v>0</v>
      </c>
      <c r="AB21" s="69">
        <f>TES!$D10*AB20</f>
        <v>0</v>
      </c>
      <c r="AC21" s="69">
        <f>TES!$D10*AC20</f>
        <v>0</v>
      </c>
      <c r="AD21" s="69">
        <f>TES!$D10*AD20</f>
        <v>0</v>
      </c>
      <c r="AE21" s="39"/>
      <c r="AF21" s="39">
        <f t="shared" si="3"/>
        <v>0</v>
      </c>
      <c r="AG21" s="7">
        <f t="shared" si="4"/>
        <v>0</v>
      </c>
    </row>
    <row r="22" spans="1:33" ht="15.75" thickBot="1">
      <c r="A22" s="158"/>
      <c r="B22" s="4" t="s">
        <v>59</v>
      </c>
      <c r="C22" s="38">
        <f>TES!F10</f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2"/>
      <c r="O22" s="32"/>
      <c r="P22" s="26"/>
      <c r="Q22" s="70"/>
      <c r="R22" s="18"/>
      <c r="S22" s="18">
        <f>S21*1.08-S21</f>
        <v>0</v>
      </c>
      <c r="T22" s="18">
        <f t="shared" ref="T22:AC22" si="10">T21*1.08-T21</f>
        <v>0</v>
      </c>
      <c r="U22" s="18">
        <f t="shared" si="10"/>
        <v>0</v>
      </c>
      <c r="V22" s="18">
        <f t="shared" si="10"/>
        <v>0</v>
      </c>
      <c r="W22" s="18">
        <f t="shared" si="10"/>
        <v>0</v>
      </c>
      <c r="X22" s="18">
        <f t="shared" si="10"/>
        <v>0</v>
      </c>
      <c r="Y22" s="18">
        <f t="shared" si="10"/>
        <v>0</v>
      </c>
      <c r="Z22" s="18">
        <f t="shared" si="10"/>
        <v>0</v>
      </c>
      <c r="AA22" s="18">
        <f t="shared" si="10"/>
        <v>0</v>
      </c>
      <c r="AB22" s="18">
        <f t="shared" si="10"/>
        <v>0</v>
      </c>
      <c r="AC22" s="18">
        <f t="shared" si="10"/>
        <v>0</v>
      </c>
      <c r="AD22" s="18">
        <f>AD21*1.08-AD21</f>
        <v>0</v>
      </c>
      <c r="AE22" s="39"/>
      <c r="AF22" s="39">
        <f t="shared" si="3"/>
        <v>0</v>
      </c>
      <c r="AG22" s="7">
        <f t="shared" si="4"/>
        <v>0</v>
      </c>
    </row>
    <row r="23" spans="1:33" ht="16.5" customHeight="1">
      <c r="A23" s="156" t="s">
        <v>64</v>
      </c>
      <c r="B23" s="101" t="s">
        <v>62</v>
      </c>
      <c r="C23" s="62">
        <f>TES!C11</f>
        <v>2</v>
      </c>
      <c r="D23" s="16"/>
      <c r="E23" s="16"/>
      <c r="F23" s="16"/>
      <c r="G23" s="16"/>
      <c r="H23" s="16"/>
      <c r="I23" s="16"/>
      <c r="J23" s="16"/>
      <c r="K23" s="16"/>
      <c r="L23" s="16"/>
      <c r="M23" s="102"/>
      <c r="N23" s="102"/>
      <c r="O23" s="16"/>
      <c r="P23" s="62"/>
      <c r="Q23" s="16"/>
      <c r="R23" s="16"/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35">
        <v>0</v>
      </c>
      <c r="AE23" s="39"/>
      <c r="AF23" s="39">
        <f t="shared" si="3"/>
        <v>0</v>
      </c>
      <c r="AG23" s="7">
        <f t="shared" si="4"/>
        <v>-2</v>
      </c>
    </row>
    <row r="24" spans="1:33" ht="16.5" customHeight="1">
      <c r="A24" s="157"/>
      <c r="B24" s="96" t="s">
        <v>119</v>
      </c>
      <c r="C24" s="95">
        <f>TES!E11</f>
        <v>0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8"/>
      <c r="O24" s="68"/>
      <c r="P24" s="69"/>
      <c r="Q24" s="95"/>
      <c r="R24" s="69"/>
      <c r="S24" s="69">
        <f>TES!$D11*S23</f>
        <v>0</v>
      </c>
      <c r="T24" s="69">
        <f>TES!$D11*T23</f>
        <v>0</v>
      </c>
      <c r="U24" s="69">
        <f>TES!$D11*U23</f>
        <v>0</v>
      </c>
      <c r="V24" s="69">
        <f>TES!$D11*V23</f>
        <v>0</v>
      </c>
      <c r="W24" s="69">
        <f>TES!$D11*W23</f>
        <v>0</v>
      </c>
      <c r="X24" s="69">
        <f>TES!$D11*X23</f>
        <v>0</v>
      </c>
      <c r="Y24" s="69">
        <f>TES!$D11*Y23</f>
        <v>0</v>
      </c>
      <c r="Z24" s="69">
        <f>TES!$D11*Z23</f>
        <v>0</v>
      </c>
      <c r="AA24" s="69">
        <f>TES!$D11*AA23</f>
        <v>0</v>
      </c>
      <c r="AB24" s="69">
        <f>TES!$D11*AB23</f>
        <v>0</v>
      </c>
      <c r="AC24" s="69">
        <f>TES!$D11*AC23</f>
        <v>0</v>
      </c>
      <c r="AD24" s="69">
        <f>TES!$D11*AD23</f>
        <v>0</v>
      </c>
      <c r="AE24" s="39"/>
      <c r="AF24" s="39">
        <f t="shared" si="3"/>
        <v>0</v>
      </c>
      <c r="AG24" s="7">
        <f t="shared" si="4"/>
        <v>0</v>
      </c>
    </row>
    <row r="25" spans="1:33" ht="15.75" thickBot="1">
      <c r="A25" s="158"/>
      <c r="B25" s="4" t="s">
        <v>59</v>
      </c>
      <c r="C25" s="38">
        <f>TES!F11</f>
        <v>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32"/>
      <c r="O25" s="32"/>
      <c r="P25" s="26"/>
      <c r="Q25" s="70"/>
      <c r="R25" s="18"/>
      <c r="S25" s="18">
        <f>S24*1.08-S24</f>
        <v>0</v>
      </c>
      <c r="T25" s="18">
        <f t="shared" ref="T25:AD25" si="11">T24*1.08-T24</f>
        <v>0</v>
      </c>
      <c r="U25" s="18">
        <f t="shared" si="11"/>
        <v>0</v>
      </c>
      <c r="V25" s="18">
        <f t="shared" si="11"/>
        <v>0</v>
      </c>
      <c r="W25" s="18">
        <f t="shared" si="11"/>
        <v>0</v>
      </c>
      <c r="X25" s="18">
        <f t="shared" si="11"/>
        <v>0</v>
      </c>
      <c r="Y25" s="18">
        <f t="shared" si="11"/>
        <v>0</v>
      </c>
      <c r="Z25" s="18">
        <f t="shared" si="11"/>
        <v>0</v>
      </c>
      <c r="AA25" s="18">
        <f t="shared" si="11"/>
        <v>0</v>
      </c>
      <c r="AB25" s="18">
        <f t="shared" si="11"/>
        <v>0</v>
      </c>
      <c r="AC25" s="18">
        <f t="shared" si="11"/>
        <v>0</v>
      </c>
      <c r="AD25" s="18">
        <f t="shared" si="11"/>
        <v>0</v>
      </c>
      <c r="AE25" s="39"/>
      <c r="AF25" s="39">
        <f t="shared" si="3"/>
        <v>0</v>
      </c>
      <c r="AG25" s="7">
        <f t="shared" si="4"/>
        <v>0</v>
      </c>
    </row>
    <row r="26" spans="1:33" ht="16.5" customHeight="1">
      <c r="A26" s="156" t="s">
        <v>65</v>
      </c>
      <c r="B26" s="101" t="s">
        <v>62</v>
      </c>
      <c r="C26" s="62">
        <f>TES!C12</f>
        <v>0</v>
      </c>
      <c r="D26" s="16"/>
      <c r="E26" s="16"/>
      <c r="F26" s="16"/>
      <c r="G26" s="16"/>
      <c r="H26" s="16"/>
      <c r="I26" s="16"/>
      <c r="J26" s="16"/>
      <c r="K26" s="16"/>
      <c r="L26" s="16"/>
      <c r="M26" s="102"/>
      <c r="N26" s="102"/>
      <c r="O26" s="16"/>
      <c r="P26" s="62"/>
      <c r="Q26" s="16"/>
      <c r="R26" s="16"/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35">
        <v>0</v>
      </c>
      <c r="AE26" s="39"/>
      <c r="AF26" s="39">
        <f t="shared" si="3"/>
        <v>0</v>
      </c>
      <c r="AG26" s="7">
        <f t="shared" si="4"/>
        <v>0</v>
      </c>
    </row>
    <row r="27" spans="1:33" ht="13.5" customHeight="1">
      <c r="A27" s="157"/>
      <c r="B27" s="96" t="s">
        <v>112</v>
      </c>
      <c r="C27" s="95">
        <f>TES!E12</f>
        <v>0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8"/>
      <c r="O27" s="68"/>
      <c r="P27" s="69"/>
      <c r="Q27" s="95"/>
      <c r="R27" s="69"/>
      <c r="S27" s="69">
        <f>TES!$D12*S26</f>
        <v>0</v>
      </c>
      <c r="T27" s="69">
        <f>TES!$D12*T26</f>
        <v>0</v>
      </c>
      <c r="U27" s="69">
        <f>TES!$D12*U26</f>
        <v>0</v>
      </c>
      <c r="V27" s="69">
        <f>TES!$D12*V26</f>
        <v>0</v>
      </c>
      <c r="W27" s="69">
        <f>TES!$D12*W26</f>
        <v>0</v>
      </c>
      <c r="X27" s="69">
        <f>TES!$D12*X26</f>
        <v>0</v>
      </c>
      <c r="Y27" s="69">
        <f>TES!$D12*Y26</f>
        <v>0</v>
      </c>
      <c r="Z27" s="69">
        <f>TES!$D12*Z26</f>
        <v>0</v>
      </c>
      <c r="AA27" s="69">
        <f>TES!$D12*AA26</f>
        <v>0</v>
      </c>
      <c r="AB27" s="69">
        <f>TES!$D12*AB26</f>
        <v>0</v>
      </c>
      <c r="AC27" s="69">
        <f>TES!$D12*AC26</f>
        <v>0</v>
      </c>
      <c r="AD27" s="69">
        <f>TES!$D12*AD26</f>
        <v>0</v>
      </c>
      <c r="AE27" s="39"/>
      <c r="AF27" s="39">
        <f t="shared" si="3"/>
        <v>0</v>
      </c>
      <c r="AG27" s="7">
        <f t="shared" si="4"/>
        <v>0</v>
      </c>
    </row>
    <row r="28" spans="1:33" ht="15.75" thickBot="1">
      <c r="A28" s="158"/>
      <c r="B28" s="4" t="s">
        <v>59</v>
      </c>
      <c r="C28" s="38">
        <f>TES!F12</f>
        <v>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32"/>
      <c r="O28" s="32"/>
      <c r="P28" s="26"/>
      <c r="Q28" s="70"/>
      <c r="R28" s="18"/>
      <c r="S28" s="18">
        <f>S27*1.08-S27</f>
        <v>0</v>
      </c>
      <c r="T28" s="18">
        <f t="shared" ref="T28:AD28" si="12">T27*1.08-T27</f>
        <v>0</v>
      </c>
      <c r="U28" s="18">
        <f t="shared" si="12"/>
        <v>0</v>
      </c>
      <c r="V28" s="18">
        <f t="shared" si="12"/>
        <v>0</v>
      </c>
      <c r="W28" s="18">
        <f t="shared" si="12"/>
        <v>0</v>
      </c>
      <c r="X28" s="18">
        <f t="shared" si="12"/>
        <v>0</v>
      </c>
      <c r="Y28" s="18">
        <f t="shared" si="12"/>
        <v>0</v>
      </c>
      <c r="Z28" s="18">
        <f t="shared" si="12"/>
        <v>0</v>
      </c>
      <c r="AA28" s="18">
        <f t="shared" si="12"/>
        <v>0</v>
      </c>
      <c r="AB28" s="18">
        <f t="shared" si="12"/>
        <v>0</v>
      </c>
      <c r="AC28" s="18">
        <f t="shared" si="12"/>
        <v>0</v>
      </c>
      <c r="AD28" s="18">
        <f t="shared" si="12"/>
        <v>0</v>
      </c>
      <c r="AE28" s="39"/>
      <c r="AF28" s="39">
        <f t="shared" si="3"/>
        <v>0</v>
      </c>
      <c r="AG28" s="7">
        <f t="shared" si="4"/>
        <v>0</v>
      </c>
    </row>
    <row r="29" spans="1:33" ht="19.5" customHeight="1">
      <c r="A29" s="156" t="s">
        <v>115</v>
      </c>
      <c r="B29" s="101" t="s">
        <v>62</v>
      </c>
      <c r="C29" s="62">
        <f>TES!C13</f>
        <v>1</v>
      </c>
      <c r="D29" s="16"/>
      <c r="E29" s="16"/>
      <c r="F29" s="16"/>
      <c r="G29" s="16"/>
      <c r="H29" s="16"/>
      <c r="I29" s="16"/>
      <c r="J29" s="16"/>
      <c r="K29" s="16"/>
      <c r="L29" s="16"/>
      <c r="M29" s="102"/>
      <c r="N29" s="102"/>
      <c r="O29" s="16"/>
      <c r="P29" s="62"/>
      <c r="Q29" s="16"/>
      <c r="R29" s="16"/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35">
        <v>0</v>
      </c>
      <c r="AE29" s="39"/>
      <c r="AF29" s="39">
        <f t="shared" ref="AF29:AF31" si="13">SUM(D29:AD29)</f>
        <v>0</v>
      </c>
      <c r="AG29" s="7">
        <f t="shared" ref="AG29:AG31" si="14">AF29-C29</f>
        <v>-1</v>
      </c>
    </row>
    <row r="30" spans="1:33">
      <c r="A30" s="157"/>
      <c r="B30" s="96" t="s">
        <v>113</v>
      </c>
      <c r="C30" s="95">
        <f>TES!E13</f>
        <v>0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8"/>
      <c r="O30" s="68"/>
      <c r="P30" s="69"/>
      <c r="Q30" s="95"/>
      <c r="R30" s="69"/>
      <c r="S30" s="69">
        <f>TES!$D13*S29</f>
        <v>0</v>
      </c>
      <c r="T30" s="69">
        <f>TES!$D13*T29</f>
        <v>0</v>
      </c>
      <c r="U30" s="69">
        <f>TES!$D13*U29</f>
        <v>0</v>
      </c>
      <c r="V30" s="69">
        <f>TES!$D13*V29</f>
        <v>0</v>
      </c>
      <c r="W30" s="69">
        <f>TES!$D13*W29</f>
        <v>0</v>
      </c>
      <c r="X30" s="69">
        <f>TES!$D13*X29</f>
        <v>0</v>
      </c>
      <c r="Y30" s="69">
        <f>TES!$D13*Y29</f>
        <v>0</v>
      </c>
      <c r="Z30" s="69">
        <f>TES!$D13*Z29</f>
        <v>0</v>
      </c>
      <c r="AA30" s="69">
        <f>TES!$D13*AA29</f>
        <v>0</v>
      </c>
      <c r="AB30" s="69">
        <f>TES!$D13*AB29</f>
        <v>0</v>
      </c>
      <c r="AC30" s="69">
        <f>TES!$D13*AC29</f>
        <v>0</v>
      </c>
      <c r="AD30" s="69">
        <f>TES!$D13*AD29</f>
        <v>0</v>
      </c>
      <c r="AE30" s="39"/>
      <c r="AF30" s="39">
        <f t="shared" si="13"/>
        <v>0</v>
      </c>
      <c r="AG30" s="7">
        <f t="shared" si="14"/>
        <v>0</v>
      </c>
    </row>
    <row r="31" spans="1:33" ht="15.75" thickBot="1">
      <c r="A31" s="158"/>
      <c r="B31" s="4" t="s">
        <v>59</v>
      </c>
      <c r="C31" s="38">
        <f>TES!F13</f>
        <v>0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32"/>
      <c r="O31" s="32"/>
      <c r="P31" s="26"/>
      <c r="Q31" s="70"/>
      <c r="R31" s="18"/>
      <c r="S31" s="18">
        <f>S30*1.08-S30</f>
        <v>0</v>
      </c>
      <c r="T31" s="18">
        <f t="shared" ref="T31:AD31" si="15">T30*1.08-T30</f>
        <v>0</v>
      </c>
      <c r="U31" s="18">
        <f t="shared" si="15"/>
        <v>0</v>
      </c>
      <c r="V31" s="18">
        <f t="shared" si="15"/>
        <v>0</v>
      </c>
      <c r="W31" s="18">
        <f t="shared" si="15"/>
        <v>0</v>
      </c>
      <c r="X31" s="18">
        <f t="shared" si="15"/>
        <v>0</v>
      </c>
      <c r="Y31" s="18">
        <f t="shared" si="15"/>
        <v>0</v>
      </c>
      <c r="Z31" s="18">
        <f t="shared" si="15"/>
        <v>0</v>
      </c>
      <c r="AA31" s="18">
        <f t="shared" si="15"/>
        <v>0</v>
      </c>
      <c r="AB31" s="18">
        <f t="shared" si="15"/>
        <v>0</v>
      </c>
      <c r="AC31" s="18">
        <f t="shared" si="15"/>
        <v>0</v>
      </c>
      <c r="AD31" s="18">
        <f t="shared" si="15"/>
        <v>0</v>
      </c>
      <c r="AE31" s="39"/>
      <c r="AF31" s="39">
        <f t="shared" si="13"/>
        <v>0</v>
      </c>
      <c r="AG31" s="7">
        <f t="shared" si="14"/>
        <v>0</v>
      </c>
    </row>
    <row r="32" spans="1:33" ht="17.25" customHeight="1">
      <c r="A32" s="163" t="s">
        <v>44</v>
      </c>
      <c r="B32" s="104" t="s">
        <v>62</v>
      </c>
      <c r="C32" s="71">
        <f>TES!H14</f>
        <v>48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>
        <f>S35+S38+S41+S44+S47</f>
        <v>0</v>
      </c>
      <c r="T32" s="28">
        <f t="shared" ref="T32:AD32" si="16">T35+T38+T41+T44+T47</f>
        <v>0</v>
      </c>
      <c r="U32" s="28">
        <f t="shared" si="16"/>
        <v>0</v>
      </c>
      <c r="V32" s="28">
        <f t="shared" si="16"/>
        <v>0</v>
      </c>
      <c r="W32" s="28">
        <f t="shared" si="16"/>
        <v>0</v>
      </c>
      <c r="X32" s="28">
        <f t="shared" si="16"/>
        <v>0</v>
      </c>
      <c r="Y32" s="28">
        <f t="shared" si="16"/>
        <v>0</v>
      </c>
      <c r="Z32" s="28">
        <f t="shared" si="16"/>
        <v>0</v>
      </c>
      <c r="AA32" s="28">
        <f t="shared" si="16"/>
        <v>0</v>
      </c>
      <c r="AB32" s="28">
        <f t="shared" si="16"/>
        <v>0</v>
      </c>
      <c r="AC32" s="28">
        <f t="shared" si="16"/>
        <v>0</v>
      </c>
      <c r="AD32" s="28">
        <f t="shared" si="16"/>
        <v>0</v>
      </c>
      <c r="AE32" s="39"/>
      <c r="AF32" s="39">
        <f t="shared" ref="AF32:AF49" si="17">SUM(D32:AD32)</f>
        <v>0</v>
      </c>
      <c r="AG32" s="7">
        <f t="shared" ref="AG32:AG49" si="18">AF32-C32</f>
        <v>-48</v>
      </c>
    </row>
    <row r="33" spans="1:33">
      <c r="A33" s="164"/>
      <c r="B33" s="104" t="s">
        <v>108</v>
      </c>
      <c r="C33" s="28">
        <f>TES!J14</f>
        <v>0</v>
      </c>
      <c r="D33" s="28"/>
      <c r="E33" s="28"/>
      <c r="F33" s="28"/>
      <c r="G33" s="28"/>
      <c r="H33" s="28"/>
      <c r="I33" s="28"/>
      <c r="J33" s="28"/>
      <c r="K33" s="28"/>
      <c r="L33" s="28"/>
      <c r="M33" s="105"/>
      <c r="N33" s="105"/>
      <c r="O33" s="28"/>
      <c r="P33" s="28"/>
      <c r="Q33" s="28"/>
      <c r="R33" s="28"/>
      <c r="S33" s="28">
        <f>S36+S39+S42+S45+S48</f>
        <v>0</v>
      </c>
      <c r="T33" s="28">
        <f t="shared" ref="T33:AD33" si="19">T36+T39+T42+T45+T48</f>
        <v>0</v>
      </c>
      <c r="U33" s="28">
        <f t="shared" si="19"/>
        <v>0</v>
      </c>
      <c r="V33" s="28">
        <f t="shared" si="19"/>
        <v>0</v>
      </c>
      <c r="W33" s="28">
        <f t="shared" si="19"/>
        <v>0</v>
      </c>
      <c r="X33" s="28">
        <f t="shared" si="19"/>
        <v>0</v>
      </c>
      <c r="Y33" s="28">
        <f t="shared" si="19"/>
        <v>0</v>
      </c>
      <c r="Z33" s="28">
        <f t="shared" si="19"/>
        <v>0</v>
      </c>
      <c r="AA33" s="28">
        <f t="shared" si="19"/>
        <v>0</v>
      </c>
      <c r="AB33" s="28">
        <f t="shared" si="19"/>
        <v>0</v>
      </c>
      <c r="AC33" s="28">
        <f t="shared" si="19"/>
        <v>0</v>
      </c>
      <c r="AD33" s="28">
        <f t="shared" si="19"/>
        <v>0</v>
      </c>
      <c r="AE33" s="39"/>
      <c r="AF33" s="39">
        <f t="shared" si="17"/>
        <v>0</v>
      </c>
      <c r="AG33" s="7">
        <f t="shared" si="18"/>
        <v>0</v>
      </c>
    </row>
    <row r="34" spans="1:33" ht="15.75" thickBot="1">
      <c r="A34" s="165"/>
      <c r="B34" s="106" t="s">
        <v>59</v>
      </c>
      <c r="C34" s="27">
        <f>TES!K14</f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107"/>
      <c r="N34" s="107"/>
      <c r="O34" s="27"/>
      <c r="P34" s="27"/>
      <c r="Q34" s="27"/>
      <c r="R34" s="27"/>
      <c r="S34" s="27">
        <f>S37+S40+S43+S46+S49</f>
        <v>0</v>
      </c>
      <c r="T34" s="27">
        <f t="shared" ref="T34:AD34" si="20">T37+T40+T43+T46+T49</f>
        <v>0</v>
      </c>
      <c r="U34" s="27">
        <f t="shared" si="20"/>
        <v>0</v>
      </c>
      <c r="V34" s="27">
        <f t="shared" si="20"/>
        <v>0</v>
      </c>
      <c r="W34" s="27">
        <f t="shared" si="20"/>
        <v>0</v>
      </c>
      <c r="X34" s="27">
        <f t="shared" si="20"/>
        <v>0</v>
      </c>
      <c r="Y34" s="27">
        <f t="shared" si="20"/>
        <v>0</v>
      </c>
      <c r="Z34" s="27">
        <f t="shared" si="20"/>
        <v>0</v>
      </c>
      <c r="AA34" s="27">
        <f t="shared" si="20"/>
        <v>0</v>
      </c>
      <c r="AB34" s="27">
        <f t="shared" si="20"/>
        <v>0</v>
      </c>
      <c r="AC34" s="27">
        <f t="shared" si="20"/>
        <v>0</v>
      </c>
      <c r="AD34" s="27">
        <f t="shared" si="20"/>
        <v>0</v>
      </c>
      <c r="AE34" s="39"/>
      <c r="AF34" s="39">
        <f t="shared" si="17"/>
        <v>0</v>
      </c>
      <c r="AG34" s="7">
        <f t="shared" si="18"/>
        <v>0</v>
      </c>
    </row>
    <row r="35" spans="1:33" ht="18.75" customHeight="1">
      <c r="A35" s="156" t="s">
        <v>66</v>
      </c>
      <c r="B35" s="101" t="s">
        <v>62</v>
      </c>
      <c r="C35" s="62">
        <f>TES!H8</f>
        <v>44</v>
      </c>
      <c r="D35" s="62"/>
      <c r="E35" s="62"/>
      <c r="F35" s="62"/>
      <c r="G35" s="62"/>
      <c r="H35" s="62"/>
      <c r="I35" s="62"/>
      <c r="J35" s="62"/>
      <c r="K35" s="62"/>
      <c r="L35" s="62"/>
      <c r="M35" s="144"/>
      <c r="N35" s="144"/>
      <c r="O35" s="62"/>
      <c r="P35" s="62"/>
      <c r="Q35" s="62"/>
      <c r="R35" s="62"/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39"/>
      <c r="AF35" s="39">
        <f t="shared" si="17"/>
        <v>0</v>
      </c>
      <c r="AG35" s="7">
        <f t="shared" si="18"/>
        <v>-44</v>
      </c>
    </row>
    <row r="36" spans="1:33">
      <c r="A36" s="157"/>
      <c r="B36" s="96" t="s">
        <v>116</v>
      </c>
      <c r="C36" s="95">
        <f>TES!J8</f>
        <v>0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45"/>
      <c r="O36" s="145"/>
      <c r="P36" s="95"/>
      <c r="Q36" s="95"/>
      <c r="R36" s="95"/>
      <c r="S36" s="95">
        <f>S35*TES!$I$8</f>
        <v>0</v>
      </c>
      <c r="T36" s="95">
        <f>T35*TES!$I$8</f>
        <v>0</v>
      </c>
      <c r="U36" s="95">
        <f>U35*TES!$I$8</f>
        <v>0</v>
      </c>
      <c r="V36" s="95">
        <f>V35*TES!$I$8</f>
        <v>0</v>
      </c>
      <c r="W36" s="95">
        <f>W35*TES!$I$8</f>
        <v>0</v>
      </c>
      <c r="X36" s="95">
        <f>X35*TES!$I$8</f>
        <v>0</v>
      </c>
      <c r="Y36" s="95">
        <f>Y35*TES!$I$8</f>
        <v>0</v>
      </c>
      <c r="Z36" s="95">
        <f>Z35*TES!$I$8</f>
        <v>0</v>
      </c>
      <c r="AA36" s="95">
        <f>AA35*TES!$I$8</f>
        <v>0</v>
      </c>
      <c r="AB36" s="95">
        <f>AB35*TES!$I$8</f>
        <v>0</v>
      </c>
      <c r="AC36" s="95">
        <f>AC35*TES!$I$8</f>
        <v>0</v>
      </c>
      <c r="AD36" s="95">
        <f>AD35*TES!$I$8</f>
        <v>0</v>
      </c>
      <c r="AE36" s="39"/>
      <c r="AF36" s="39">
        <f t="shared" si="17"/>
        <v>0</v>
      </c>
      <c r="AG36" s="7">
        <f t="shared" si="18"/>
        <v>0</v>
      </c>
    </row>
    <row r="37" spans="1:33" ht="15.75" thickBot="1">
      <c r="A37" s="158"/>
      <c r="B37" s="4" t="s">
        <v>59</v>
      </c>
      <c r="C37" s="38">
        <f>TES!K8</f>
        <v>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146"/>
      <c r="O37" s="146"/>
      <c r="P37" s="70"/>
      <c r="Q37" s="70"/>
      <c r="R37" s="38"/>
      <c r="S37" s="38">
        <f>S36*1.08-S36</f>
        <v>0</v>
      </c>
      <c r="T37" s="38">
        <f t="shared" ref="T37:AD37" si="21">T36*1.08-T36</f>
        <v>0</v>
      </c>
      <c r="U37" s="38">
        <f t="shared" si="21"/>
        <v>0</v>
      </c>
      <c r="V37" s="38">
        <f t="shared" si="21"/>
        <v>0</v>
      </c>
      <c r="W37" s="38">
        <f t="shared" si="21"/>
        <v>0</v>
      </c>
      <c r="X37" s="38">
        <f t="shared" si="21"/>
        <v>0</v>
      </c>
      <c r="Y37" s="38">
        <f t="shared" si="21"/>
        <v>0</v>
      </c>
      <c r="Z37" s="38">
        <f t="shared" si="21"/>
        <v>0</v>
      </c>
      <c r="AA37" s="38">
        <f t="shared" si="21"/>
        <v>0</v>
      </c>
      <c r="AB37" s="38">
        <f t="shared" si="21"/>
        <v>0</v>
      </c>
      <c r="AC37" s="38">
        <f t="shared" si="21"/>
        <v>0</v>
      </c>
      <c r="AD37" s="38">
        <f t="shared" si="21"/>
        <v>0</v>
      </c>
      <c r="AE37" s="39"/>
      <c r="AF37" s="39">
        <f t="shared" si="17"/>
        <v>0</v>
      </c>
      <c r="AG37" s="7">
        <f t="shared" si="18"/>
        <v>0</v>
      </c>
    </row>
    <row r="38" spans="1:33" ht="17.25" customHeight="1">
      <c r="A38" s="156" t="s">
        <v>68</v>
      </c>
      <c r="B38" s="101" t="s">
        <v>62</v>
      </c>
      <c r="C38" s="62">
        <f>TES!H9</f>
        <v>0</v>
      </c>
      <c r="D38" s="62"/>
      <c r="E38" s="62"/>
      <c r="F38" s="62"/>
      <c r="G38" s="62"/>
      <c r="H38" s="62"/>
      <c r="I38" s="62"/>
      <c r="J38" s="62"/>
      <c r="K38" s="62"/>
      <c r="L38" s="62"/>
      <c r="M38" s="144"/>
      <c r="N38" s="144"/>
      <c r="O38" s="62"/>
      <c r="P38" s="62"/>
      <c r="Q38" s="62"/>
      <c r="R38" s="62"/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39"/>
      <c r="AF38" s="39">
        <f t="shared" si="17"/>
        <v>0</v>
      </c>
      <c r="AG38" s="7">
        <f t="shared" si="18"/>
        <v>0</v>
      </c>
    </row>
    <row r="39" spans="1:33">
      <c r="A39" s="157"/>
      <c r="B39" s="96" t="s">
        <v>120</v>
      </c>
      <c r="C39" s="95">
        <f>TES!J9</f>
        <v>0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145"/>
      <c r="O39" s="145"/>
      <c r="P39" s="95"/>
      <c r="Q39" s="95"/>
      <c r="R39" s="95"/>
      <c r="S39" s="95">
        <f>TES!$I9*S38</f>
        <v>0</v>
      </c>
      <c r="T39" s="95">
        <f>TES!$I9*T38</f>
        <v>0</v>
      </c>
      <c r="U39" s="95">
        <f>TES!$I9*U38</f>
        <v>0</v>
      </c>
      <c r="V39" s="95">
        <f>TES!$I9*V38</f>
        <v>0</v>
      </c>
      <c r="W39" s="95">
        <f>TES!$I9*W38</f>
        <v>0</v>
      </c>
      <c r="X39" s="95">
        <f>TES!$I9*X38</f>
        <v>0</v>
      </c>
      <c r="Y39" s="95">
        <f>TES!$I9*Y38</f>
        <v>0</v>
      </c>
      <c r="Z39" s="95">
        <f>TES!$I9*Z38</f>
        <v>0</v>
      </c>
      <c r="AA39" s="95">
        <f>TES!$I9*AA38</f>
        <v>0</v>
      </c>
      <c r="AB39" s="95">
        <f>TES!$I9*AB38</f>
        <v>0</v>
      </c>
      <c r="AC39" s="95">
        <f>TES!$I9*AC38</f>
        <v>0</v>
      </c>
      <c r="AD39" s="95">
        <f>TES!$I9*AD38</f>
        <v>0</v>
      </c>
      <c r="AE39" s="39"/>
      <c r="AF39" s="39">
        <f t="shared" si="17"/>
        <v>0</v>
      </c>
      <c r="AG39" s="7">
        <f t="shared" si="18"/>
        <v>0</v>
      </c>
    </row>
    <row r="40" spans="1:33" ht="15.75" thickBot="1">
      <c r="A40" s="158"/>
      <c r="B40" s="4" t="s">
        <v>59</v>
      </c>
      <c r="C40" s="38">
        <f>TES!K9</f>
        <v>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46"/>
      <c r="O40" s="146"/>
      <c r="P40" s="70"/>
      <c r="Q40" s="70"/>
      <c r="R40" s="38"/>
      <c r="S40" s="38">
        <f t="shared" ref="S40" si="22">S39*1.08-S39</f>
        <v>0</v>
      </c>
      <c r="T40" s="38">
        <f t="shared" ref="T40" si="23">T39*1.08-T39</f>
        <v>0</v>
      </c>
      <c r="U40" s="38">
        <f t="shared" ref="U40" si="24">U39*1.08-U39</f>
        <v>0</v>
      </c>
      <c r="V40" s="38">
        <f t="shared" ref="V40" si="25">V39*1.08-V39</f>
        <v>0</v>
      </c>
      <c r="W40" s="38">
        <f t="shared" ref="W40" si="26">W39*1.08-W39</f>
        <v>0</v>
      </c>
      <c r="X40" s="38">
        <f t="shared" ref="X40" si="27">X39*1.08-X39</f>
        <v>0</v>
      </c>
      <c r="Y40" s="38">
        <f t="shared" ref="Y40" si="28">Y39*1.08-Y39</f>
        <v>0</v>
      </c>
      <c r="Z40" s="38">
        <f t="shared" ref="Z40" si="29">Z39*1.08-Z39</f>
        <v>0</v>
      </c>
      <c r="AA40" s="38">
        <f t="shared" ref="AA40" si="30">AA39*1.08-AA39</f>
        <v>0</v>
      </c>
      <c r="AB40" s="38">
        <f t="shared" ref="AB40" si="31">AB39*1.08-AB39</f>
        <v>0</v>
      </c>
      <c r="AC40" s="38">
        <f t="shared" ref="AC40" si="32">AC39*1.08-AC39</f>
        <v>0</v>
      </c>
      <c r="AD40" s="38">
        <f t="shared" ref="AD40" si="33">AD39*1.08-AD39</f>
        <v>0</v>
      </c>
      <c r="AE40" s="39"/>
      <c r="AF40" s="39">
        <f t="shared" si="17"/>
        <v>0</v>
      </c>
      <c r="AG40" s="7">
        <f t="shared" si="18"/>
        <v>0</v>
      </c>
    </row>
    <row r="41" spans="1:33" ht="17.25" customHeight="1">
      <c r="A41" s="156" t="s">
        <v>69</v>
      </c>
      <c r="B41" s="101" t="s">
        <v>62</v>
      </c>
      <c r="C41" s="16">
        <f>TES!H10</f>
        <v>0</v>
      </c>
      <c r="D41" s="16"/>
      <c r="E41" s="16"/>
      <c r="F41" s="16"/>
      <c r="G41" s="16"/>
      <c r="H41" s="16"/>
      <c r="I41" s="16"/>
      <c r="J41" s="16"/>
      <c r="K41" s="16"/>
      <c r="L41" s="16"/>
      <c r="M41" s="102"/>
      <c r="N41" s="102"/>
      <c r="O41" s="16"/>
      <c r="P41" s="62"/>
      <c r="Q41" s="16"/>
      <c r="R41" s="16"/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39"/>
      <c r="AF41" s="39">
        <f t="shared" si="17"/>
        <v>0</v>
      </c>
      <c r="AG41" s="7">
        <f t="shared" si="18"/>
        <v>0</v>
      </c>
    </row>
    <row r="42" spans="1:33">
      <c r="A42" s="157"/>
      <c r="B42" s="96" t="s">
        <v>118</v>
      </c>
      <c r="C42" s="95">
        <f>TES!J10</f>
        <v>0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8"/>
      <c r="O42" s="68"/>
      <c r="P42" s="69"/>
      <c r="Q42" s="95"/>
      <c r="R42" s="69"/>
      <c r="S42" s="69">
        <f>TES!$I10*S41</f>
        <v>0</v>
      </c>
      <c r="T42" s="69">
        <f>TES!$I10*T41</f>
        <v>0</v>
      </c>
      <c r="U42" s="69">
        <f>TES!$I10*U41</f>
        <v>0</v>
      </c>
      <c r="V42" s="69">
        <f>TES!$I10*V41</f>
        <v>0</v>
      </c>
      <c r="W42" s="69">
        <f>TES!$I10*W41</f>
        <v>0</v>
      </c>
      <c r="X42" s="69">
        <f>TES!$I10*X41</f>
        <v>0</v>
      </c>
      <c r="Y42" s="69">
        <f>TES!$I10*Y41</f>
        <v>0</v>
      </c>
      <c r="Z42" s="69">
        <f>TES!$I10*Z41</f>
        <v>0</v>
      </c>
      <c r="AA42" s="69">
        <f>TES!$I10*AA41</f>
        <v>0</v>
      </c>
      <c r="AB42" s="69">
        <f>TES!$I10*AB41</f>
        <v>0</v>
      </c>
      <c r="AC42" s="69">
        <f>TES!$I10*AC41</f>
        <v>0</v>
      </c>
      <c r="AD42" s="69">
        <f>TES!$I10*AD41</f>
        <v>0</v>
      </c>
      <c r="AE42" s="39"/>
      <c r="AF42" s="39">
        <f t="shared" si="17"/>
        <v>0</v>
      </c>
      <c r="AG42" s="7">
        <f t="shared" si="18"/>
        <v>0</v>
      </c>
    </row>
    <row r="43" spans="1:33" ht="15.75" thickBot="1">
      <c r="A43" s="158"/>
      <c r="B43" s="4" t="s">
        <v>59</v>
      </c>
      <c r="C43" s="38">
        <f>TES!K10</f>
        <v>0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32"/>
      <c r="O43" s="32"/>
      <c r="P43" s="26"/>
      <c r="Q43" s="70"/>
      <c r="R43" s="18"/>
      <c r="S43" s="18">
        <f t="shared" ref="S43" si="34">S42*1.08-S42</f>
        <v>0</v>
      </c>
      <c r="T43" s="18">
        <f t="shared" ref="T43" si="35">T42*1.08-T42</f>
        <v>0</v>
      </c>
      <c r="U43" s="18">
        <f t="shared" ref="U43" si="36">U42*1.08-U42</f>
        <v>0</v>
      </c>
      <c r="V43" s="18">
        <f t="shared" ref="V43" si="37">V42*1.08-V42</f>
        <v>0</v>
      </c>
      <c r="W43" s="18">
        <f t="shared" ref="W43" si="38">W42*1.08-W42</f>
        <v>0</v>
      </c>
      <c r="X43" s="18">
        <f t="shared" ref="X43" si="39">X42*1.08-X42</f>
        <v>0</v>
      </c>
      <c r="Y43" s="18">
        <f t="shared" ref="Y43" si="40">Y42*1.08-Y42</f>
        <v>0</v>
      </c>
      <c r="Z43" s="18">
        <f t="shared" ref="Z43" si="41">Z42*1.08-Z42</f>
        <v>0</v>
      </c>
      <c r="AA43" s="18">
        <f t="shared" ref="AA43" si="42">AA42*1.08-AA42</f>
        <v>0</v>
      </c>
      <c r="AB43" s="18">
        <f t="shared" ref="AB43" si="43">AB42*1.08-AB42</f>
        <v>0</v>
      </c>
      <c r="AC43" s="18">
        <f t="shared" ref="AC43" si="44">AC42*1.08-AC42</f>
        <v>0</v>
      </c>
      <c r="AD43" s="18">
        <f t="shared" ref="AD43" si="45">AD42*1.08-AD42</f>
        <v>0</v>
      </c>
      <c r="AE43" s="39"/>
      <c r="AF43" s="39">
        <f t="shared" si="17"/>
        <v>0</v>
      </c>
      <c r="AG43" s="7">
        <f t="shared" si="18"/>
        <v>0</v>
      </c>
    </row>
    <row r="44" spans="1:33" ht="18.75" customHeight="1">
      <c r="A44" s="156" t="s">
        <v>70</v>
      </c>
      <c r="B44" s="101" t="s">
        <v>62</v>
      </c>
      <c r="C44" s="16">
        <f>TES!H11</f>
        <v>0</v>
      </c>
      <c r="D44" s="16"/>
      <c r="E44" s="16"/>
      <c r="F44" s="16"/>
      <c r="G44" s="16"/>
      <c r="H44" s="16"/>
      <c r="I44" s="16"/>
      <c r="J44" s="16"/>
      <c r="K44" s="16"/>
      <c r="L44" s="16"/>
      <c r="M44" s="102"/>
      <c r="N44" s="102"/>
      <c r="O44" s="16"/>
      <c r="P44" s="62"/>
      <c r="Q44" s="16"/>
      <c r="R44" s="16"/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39"/>
      <c r="AF44" s="39">
        <f t="shared" si="17"/>
        <v>0</v>
      </c>
      <c r="AG44" s="7">
        <f t="shared" si="18"/>
        <v>0</v>
      </c>
    </row>
    <row r="45" spans="1:33">
      <c r="A45" s="157"/>
      <c r="B45" s="96" t="s">
        <v>119</v>
      </c>
      <c r="C45" s="95">
        <f>TES!J11</f>
        <v>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8"/>
      <c r="O45" s="68"/>
      <c r="P45" s="69"/>
      <c r="Q45" s="95"/>
      <c r="R45" s="69"/>
      <c r="S45" s="69">
        <f>TES!$I11*S44</f>
        <v>0</v>
      </c>
      <c r="T45" s="69">
        <f>TES!$I11*T44</f>
        <v>0</v>
      </c>
      <c r="U45" s="69">
        <f>TES!$I11*U44</f>
        <v>0</v>
      </c>
      <c r="V45" s="69">
        <f>TES!$I11*V44</f>
        <v>0</v>
      </c>
      <c r="W45" s="69">
        <f>TES!$I11*W44</f>
        <v>0</v>
      </c>
      <c r="X45" s="69">
        <f>TES!$I11*X44</f>
        <v>0</v>
      </c>
      <c r="Y45" s="69">
        <f>TES!$I11*Y44</f>
        <v>0</v>
      </c>
      <c r="Z45" s="69">
        <f>TES!$I11*Z44</f>
        <v>0</v>
      </c>
      <c r="AA45" s="69">
        <f>TES!$I11*AA44</f>
        <v>0</v>
      </c>
      <c r="AB45" s="69">
        <f>TES!$I11*AB44</f>
        <v>0</v>
      </c>
      <c r="AC45" s="69">
        <f>TES!$I11*AC44</f>
        <v>0</v>
      </c>
      <c r="AD45" s="69">
        <f>TES!$I11*AD44</f>
        <v>0</v>
      </c>
      <c r="AE45" s="39"/>
      <c r="AF45" s="39">
        <f t="shared" si="17"/>
        <v>0</v>
      </c>
      <c r="AG45" s="7">
        <f t="shared" si="18"/>
        <v>0</v>
      </c>
    </row>
    <row r="46" spans="1:33" ht="15.75" thickBot="1">
      <c r="A46" s="158"/>
      <c r="B46" s="4" t="s">
        <v>59</v>
      </c>
      <c r="C46" s="38">
        <f>TES!K11</f>
        <v>0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2"/>
      <c r="O46" s="32"/>
      <c r="P46" s="26"/>
      <c r="Q46" s="70"/>
      <c r="R46" s="18"/>
      <c r="S46" s="18">
        <f t="shared" ref="S46" si="46">S45*1.08-S45</f>
        <v>0</v>
      </c>
      <c r="T46" s="18">
        <f t="shared" ref="T46" si="47">T45*1.08-T45</f>
        <v>0</v>
      </c>
      <c r="U46" s="18">
        <f t="shared" ref="U46" si="48">U45*1.08-U45</f>
        <v>0</v>
      </c>
      <c r="V46" s="18">
        <f t="shared" ref="V46" si="49">V45*1.08-V45</f>
        <v>0</v>
      </c>
      <c r="W46" s="18">
        <f t="shared" ref="W46" si="50">W45*1.08-W45</f>
        <v>0</v>
      </c>
      <c r="X46" s="18">
        <f t="shared" ref="X46" si="51">X45*1.08-X45</f>
        <v>0</v>
      </c>
      <c r="Y46" s="18">
        <f t="shared" ref="Y46" si="52">Y45*1.08-Y45</f>
        <v>0</v>
      </c>
      <c r="Z46" s="18">
        <f t="shared" ref="Z46" si="53">Z45*1.08-Z45</f>
        <v>0</v>
      </c>
      <c r="AA46" s="18">
        <f t="shared" ref="AA46" si="54">AA45*1.08-AA45</f>
        <v>0</v>
      </c>
      <c r="AB46" s="18">
        <f t="shared" ref="AB46" si="55">AB45*1.08-AB45</f>
        <v>0</v>
      </c>
      <c r="AC46" s="18">
        <f t="shared" ref="AC46" si="56">AC45*1.08-AC45</f>
        <v>0</v>
      </c>
      <c r="AD46" s="18">
        <f t="shared" ref="AD46" si="57">AD45*1.08-AD45</f>
        <v>0</v>
      </c>
      <c r="AE46" s="39"/>
      <c r="AF46" s="39">
        <f t="shared" si="17"/>
        <v>0</v>
      </c>
      <c r="AG46" s="7">
        <f t="shared" si="18"/>
        <v>0</v>
      </c>
    </row>
    <row r="47" spans="1:33" ht="18.75" customHeight="1">
      <c r="A47" s="156" t="s">
        <v>71</v>
      </c>
      <c r="B47" s="101" t="s">
        <v>62</v>
      </c>
      <c r="C47" s="16">
        <f>TES!H12</f>
        <v>4</v>
      </c>
      <c r="D47" s="16"/>
      <c r="E47" s="16"/>
      <c r="F47" s="16"/>
      <c r="G47" s="16"/>
      <c r="H47" s="16"/>
      <c r="I47" s="16"/>
      <c r="J47" s="16"/>
      <c r="K47" s="16"/>
      <c r="L47" s="16"/>
      <c r="M47" s="102"/>
      <c r="N47" s="102"/>
      <c r="O47" s="16"/>
      <c r="P47" s="62"/>
      <c r="Q47" s="16"/>
      <c r="R47" s="16"/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39"/>
      <c r="AF47" s="39">
        <f t="shared" si="17"/>
        <v>0</v>
      </c>
      <c r="AG47" s="7">
        <f t="shared" si="18"/>
        <v>-4</v>
      </c>
    </row>
    <row r="48" spans="1:33">
      <c r="A48" s="157"/>
      <c r="B48" s="96" t="s">
        <v>112</v>
      </c>
      <c r="C48" s="95">
        <f>TES!J12</f>
        <v>0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8"/>
      <c r="O48" s="68"/>
      <c r="P48" s="69"/>
      <c r="Q48" s="95"/>
      <c r="R48" s="69"/>
      <c r="S48" s="69">
        <f>TES!$I12*S47</f>
        <v>0</v>
      </c>
      <c r="T48" s="69">
        <f>TES!$I12*T47</f>
        <v>0</v>
      </c>
      <c r="U48" s="69">
        <f>TES!$I12*U47</f>
        <v>0</v>
      </c>
      <c r="V48" s="69">
        <f>TES!$I12*V47</f>
        <v>0</v>
      </c>
      <c r="W48" s="69">
        <f>TES!$I12*W47</f>
        <v>0</v>
      </c>
      <c r="X48" s="69">
        <f>TES!$I12*X47</f>
        <v>0</v>
      </c>
      <c r="Y48" s="69">
        <f>TES!$I12*Y47</f>
        <v>0</v>
      </c>
      <c r="Z48" s="69">
        <f>TES!$I12*Z47</f>
        <v>0</v>
      </c>
      <c r="AA48" s="69">
        <f>TES!$I12*AA47</f>
        <v>0</v>
      </c>
      <c r="AB48" s="69">
        <f>TES!$I12*AB47</f>
        <v>0</v>
      </c>
      <c r="AC48" s="69">
        <f>TES!$I12*AC47</f>
        <v>0</v>
      </c>
      <c r="AD48" s="69">
        <f>TES!$I12*AD47</f>
        <v>0</v>
      </c>
      <c r="AE48" s="39"/>
      <c r="AF48" s="39">
        <f t="shared" si="17"/>
        <v>0</v>
      </c>
      <c r="AG48" s="7">
        <f t="shared" si="18"/>
        <v>0</v>
      </c>
    </row>
    <row r="49" spans="1:33" ht="15.75" thickBot="1">
      <c r="A49" s="158"/>
      <c r="B49" s="4" t="s">
        <v>59</v>
      </c>
      <c r="C49" s="38">
        <f>TES!K12</f>
        <v>0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32"/>
      <c r="O49" s="32"/>
      <c r="P49" s="26"/>
      <c r="Q49" s="70"/>
      <c r="R49" s="18"/>
      <c r="S49" s="18">
        <f>S48*1.08-S48</f>
        <v>0</v>
      </c>
      <c r="T49" s="18">
        <f t="shared" ref="T49" si="58">T48*1.08-T48</f>
        <v>0</v>
      </c>
      <c r="U49" s="18">
        <f t="shared" ref="U49" si="59">U48*1.08-U48</f>
        <v>0</v>
      </c>
      <c r="V49" s="18">
        <f t="shared" ref="V49" si="60">V48*1.08-V48</f>
        <v>0</v>
      </c>
      <c r="W49" s="18">
        <f t="shared" ref="W49" si="61">W48*1.08-W48</f>
        <v>0</v>
      </c>
      <c r="X49" s="18">
        <f t="shared" ref="X49" si="62">X48*1.08-X48</f>
        <v>0</v>
      </c>
      <c r="Y49" s="18">
        <f t="shared" ref="Y49" si="63">Y48*1.08-Y48</f>
        <v>0</v>
      </c>
      <c r="Z49" s="18">
        <f t="shared" ref="Z49" si="64">Z48*1.08-Z48</f>
        <v>0</v>
      </c>
      <c r="AA49" s="18">
        <f t="shared" ref="AA49" si="65">AA48*1.08-AA48</f>
        <v>0</v>
      </c>
      <c r="AB49" s="18">
        <f t="shared" ref="AB49" si="66">AB48*1.08-AB48</f>
        <v>0</v>
      </c>
      <c r="AC49" s="18">
        <f t="shared" ref="AC49" si="67">AC48*1.08-AC48</f>
        <v>0</v>
      </c>
      <c r="AD49" s="18">
        <f t="shared" ref="AD49" si="68">AD48*1.08-AD48</f>
        <v>0</v>
      </c>
      <c r="AE49" s="39"/>
      <c r="AF49" s="39">
        <f t="shared" si="17"/>
        <v>0</v>
      </c>
      <c r="AG49" s="7">
        <f t="shared" si="18"/>
        <v>0</v>
      </c>
    </row>
    <row r="50" spans="1:33" ht="17.25" customHeight="1">
      <c r="A50" s="156" t="s">
        <v>121</v>
      </c>
      <c r="B50" s="101" t="s">
        <v>62</v>
      </c>
      <c r="C50" s="16">
        <f>TES!H13</f>
        <v>0</v>
      </c>
      <c r="D50" s="16"/>
      <c r="E50" s="16"/>
      <c r="F50" s="16"/>
      <c r="G50" s="16"/>
      <c r="H50" s="16"/>
      <c r="I50" s="16"/>
      <c r="J50" s="16"/>
      <c r="K50" s="16"/>
      <c r="L50" s="16"/>
      <c r="M50" s="102"/>
      <c r="N50" s="102"/>
      <c r="O50" s="16"/>
      <c r="P50" s="62"/>
      <c r="Q50" s="16"/>
      <c r="R50" s="16"/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39"/>
      <c r="AF50" s="39">
        <f t="shared" ref="AF50:AF52" si="69">SUM(D50:AD50)</f>
        <v>0</v>
      </c>
      <c r="AG50" s="7">
        <f t="shared" ref="AG50:AG52" si="70">AF50-C50</f>
        <v>0</v>
      </c>
    </row>
    <row r="51" spans="1:33">
      <c r="A51" s="157"/>
      <c r="B51" s="96" t="s">
        <v>122</v>
      </c>
      <c r="C51" s="95">
        <f>TES!J13</f>
        <v>0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8"/>
      <c r="O51" s="68"/>
      <c r="P51" s="69"/>
      <c r="Q51" s="95"/>
      <c r="R51" s="69"/>
      <c r="S51" s="69">
        <f>TES!$I13*S50</f>
        <v>0</v>
      </c>
      <c r="T51" s="69">
        <f>TES!$I13*T50</f>
        <v>0</v>
      </c>
      <c r="U51" s="69">
        <f>TES!$I13*U50</f>
        <v>0</v>
      </c>
      <c r="V51" s="69">
        <f>TES!$I13*V50</f>
        <v>0</v>
      </c>
      <c r="W51" s="69">
        <f>TES!$I13*W50</f>
        <v>0</v>
      </c>
      <c r="X51" s="69">
        <f>TES!$I13*X50</f>
        <v>0</v>
      </c>
      <c r="Y51" s="69">
        <f>TES!$I13*Y50</f>
        <v>0</v>
      </c>
      <c r="Z51" s="69">
        <f>TES!$I13*Z50</f>
        <v>0</v>
      </c>
      <c r="AA51" s="69">
        <f>TES!$I13*AA50</f>
        <v>0</v>
      </c>
      <c r="AB51" s="69">
        <f>TES!$I13*AB50</f>
        <v>0</v>
      </c>
      <c r="AC51" s="69">
        <f>TES!$I13*AC50</f>
        <v>0</v>
      </c>
      <c r="AD51" s="69">
        <f>TES!$I13*AD50</f>
        <v>0</v>
      </c>
      <c r="AE51" s="39"/>
      <c r="AF51" s="39">
        <f t="shared" si="69"/>
        <v>0</v>
      </c>
      <c r="AG51" s="7">
        <f t="shared" si="70"/>
        <v>0</v>
      </c>
    </row>
    <row r="52" spans="1:33" ht="15.75" thickBot="1">
      <c r="A52" s="158"/>
      <c r="B52" s="4" t="s">
        <v>59</v>
      </c>
      <c r="C52" s="38">
        <f>TES!K13</f>
        <v>0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2"/>
      <c r="O52" s="32"/>
      <c r="P52" s="26"/>
      <c r="Q52" s="70"/>
      <c r="R52" s="18"/>
      <c r="S52" s="18">
        <f>S51*1.08-S51</f>
        <v>0</v>
      </c>
      <c r="T52" s="18">
        <f t="shared" ref="T52:AD52" si="71">T51*1.08-T51</f>
        <v>0</v>
      </c>
      <c r="U52" s="18">
        <f t="shared" si="71"/>
        <v>0</v>
      </c>
      <c r="V52" s="18">
        <f t="shared" si="71"/>
        <v>0</v>
      </c>
      <c r="W52" s="18">
        <f t="shared" si="71"/>
        <v>0</v>
      </c>
      <c r="X52" s="18">
        <f t="shared" si="71"/>
        <v>0</v>
      </c>
      <c r="Y52" s="18">
        <f t="shared" si="71"/>
        <v>0</v>
      </c>
      <c r="Z52" s="18">
        <f t="shared" si="71"/>
        <v>0</v>
      </c>
      <c r="AA52" s="18">
        <f t="shared" si="71"/>
        <v>0</v>
      </c>
      <c r="AB52" s="18">
        <f t="shared" si="71"/>
        <v>0</v>
      </c>
      <c r="AC52" s="18">
        <f t="shared" si="71"/>
        <v>0</v>
      </c>
      <c r="AD52" s="18">
        <f t="shared" si="71"/>
        <v>0</v>
      </c>
      <c r="AE52" s="39"/>
      <c r="AF52" s="39">
        <f t="shared" si="69"/>
        <v>0</v>
      </c>
      <c r="AG52" s="7">
        <f t="shared" si="70"/>
        <v>0</v>
      </c>
    </row>
    <row r="53" spans="1:33" ht="16.5" customHeight="1">
      <c r="A53" s="163" t="s">
        <v>45</v>
      </c>
      <c r="B53" s="104" t="s">
        <v>62</v>
      </c>
      <c r="C53" s="71">
        <f>TES!M14</f>
        <v>21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>
        <f>S56+S59+S62+S65+S68</f>
        <v>0</v>
      </c>
      <c r="T53" s="28">
        <f t="shared" ref="T53:AD53" si="72">T56+T59+T62+T65+T68</f>
        <v>0</v>
      </c>
      <c r="U53" s="28">
        <f t="shared" si="72"/>
        <v>0</v>
      </c>
      <c r="V53" s="28">
        <f t="shared" si="72"/>
        <v>0</v>
      </c>
      <c r="W53" s="28">
        <f t="shared" si="72"/>
        <v>0</v>
      </c>
      <c r="X53" s="28">
        <f t="shared" si="72"/>
        <v>0</v>
      </c>
      <c r="Y53" s="28">
        <f t="shared" si="72"/>
        <v>0</v>
      </c>
      <c r="Z53" s="28">
        <f t="shared" si="72"/>
        <v>0</v>
      </c>
      <c r="AA53" s="28">
        <f t="shared" si="72"/>
        <v>0</v>
      </c>
      <c r="AB53" s="28">
        <f t="shared" si="72"/>
        <v>0</v>
      </c>
      <c r="AC53" s="28">
        <f t="shared" si="72"/>
        <v>0</v>
      </c>
      <c r="AD53" s="28">
        <f t="shared" si="72"/>
        <v>0</v>
      </c>
      <c r="AE53" s="39"/>
      <c r="AF53" s="39">
        <f t="shared" ref="AF53:AF70" si="73">SUM(D53:AD53)</f>
        <v>0</v>
      </c>
      <c r="AG53" s="7">
        <f t="shared" ref="AG53:AG70" si="74">AF53-C53</f>
        <v>-21</v>
      </c>
    </row>
    <row r="54" spans="1:33">
      <c r="A54" s="164"/>
      <c r="B54" s="104" t="s">
        <v>72</v>
      </c>
      <c r="C54" s="28">
        <f>TES!O14</f>
        <v>0</v>
      </c>
      <c r="D54" s="28"/>
      <c r="E54" s="28"/>
      <c r="F54" s="28"/>
      <c r="G54" s="28"/>
      <c r="H54" s="28"/>
      <c r="I54" s="28"/>
      <c r="J54" s="28"/>
      <c r="K54" s="28"/>
      <c r="L54" s="28"/>
      <c r="M54" s="105"/>
      <c r="N54" s="105"/>
      <c r="O54" s="28"/>
      <c r="P54" s="28"/>
      <c r="Q54" s="28"/>
      <c r="R54" s="28"/>
      <c r="S54" s="28">
        <f>S57+S60+S63+S66+S69</f>
        <v>0</v>
      </c>
      <c r="T54" s="28">
        <f t="shared" ref="T54:AD54" si="75">T57+T60+T63+T66+T69</f>
        <v>0</v>
      </c>
      <c r="U54" s="28">
        <f t="shared" si="75"/>
        <v>0</v>
      </c>
      <c r="V54" s="28">
        <f t="shared" si="75"/>
        <v>0</v>
      </c>
      <c r="W54" s="28">
        <f t="shared" si="75"/>
        <v>0</v>
      </c>
      <c r="X54" s="28">
        <f t="shared" si="75"/>
        <v>0</v>
      </c>
      <c r="Y54" s="28">
        <f t="shared" si="75"/>
        <v>0</v>
      </c>
      <c r="Z54" s="28">
        <f t="shared" si="75"/>
        <v>0</v>
      </c>
      <c r="AA54" s="28">
        <f t="shared" si="75"/>
        <v>0</v>
      </c>
      <c r="AB54" s="28">
        <f t="shared" si="75"/>
        <v>0</v>
      </c>
      <c r="AC54" s="28">
        <f t="shared" si="75"/>
        <v>0</v>
      </c>
      <c r="AD54" s="28">
        <f t="shared" si="75"/>
        <v>0</v>
      </c>
      <c r="AE54" s="39"/>
      <c r="AF54" s="39">
        <f t="shared" si="73"/>
        <v>0</v>
      </c>
      <c r="AG54" s="7">
        <f t="shared" si="74"/>
        <v>0</v>
      </c>
    </row>
    <row r="55" spans="1:33" ht="15.75" thickBot="1">
      <c r="A55" s="165"/>
      <c r="B55" s="106" t="s">
        <v>59</v>
      </c>
      <c r="C55" s="27">
        <f>TES!P14</f>
        <v>0</v>
      </c>
      <c r="D55" s="27"/>
      <c r="E55" s="27"/>
      <c r="F55" s="27"/>
      <c r="G55" s="27"/>
      <c r="H55" s="27"/>
      <c r="I55" s="27"/>
      <c r="J55" s="27"/>
      <c r="K55" s="27"/>
      <c r="L55" s="27"/>
      <c r="M55" s="107"/>
      <c r="N55" s="107"/>
      <c r="O55" s="27"/>
      <c r="P55" s="27"/>
      <c r="Q55" s="27"/>
      <c r="R55" s="27"/>
      <c r="S55" s="27">
        <f>S58+S61+S64+S67+S70</f>
        <v>0</v>
      </c>
      <c r="T55" s="27">
        <f t="shared" ref="T55:AD55" si="76">T58+T61+T64+T67+T70</f>
        <v>0</v>
      </c>
      <c r="U55" s="27">
        <f t="shared" si="76"/>
        <v>0</v>
      </c>
      <c r="V55" s="27">
        <f t="shared" si="76"/>
        <v>0</v>
      </c>
      <c r="W55" s="27">
        <f t="shared" si="76"/>
        <v>0</v>
      </c>
      <c r="X55" s="27">
        <f t="shared" si="76"/>
        <v>0</v>
      </c>
      <c r="Y55" s="27">
        <f t="shared" si="76"/>
        <v>0</v>
      </c>
      <c r="Z55" s="27">
        <f t="shared" si="76"/>
        <v>0</v>
      </c>
      <c r="AA55" s="27">
        <f t="shared" si="76"/>
        <v>0</v>
      </c>
      <c r="AB55" s="27">
        <f t="shared" si="76"/>
        <v>0</v>
      </c>
      <c r="AC55" s="27">
        <f t="shared" si="76"/>
        <v>0</v>
      </c>
      <c r="AD55" s="27">
        <f t="shared" si="76"/>
        <v>0</v>
      </c>
      <c r="AE55" s="39"/>
      <c r="AF55" s="39">
        <f t="shared" si="73"/>
        <v>0</v>
      </c>
      <c r="AG55" s="7">
        <f t="shared" si="74"/>
        <v>0</v>
      </c>
    </row>
    <row r="56" spans="1:33" ht="16.5" customHeight="1">
      <c r="A56" s="156" t="s">
        <v>73</v>
      </c>
      <c r="B56" s="101" t="s">
        <v>62</v>
      </c>
      <c r="C56" s="62">
        <f>TES!M8</f>
        <v>21</v>
      </c>
      <c r="D56" s="62"/>
      <c r="E56" s="62"/>
      <c r="F56" s="62"/>
      <c r="G56" s="62"/>
      <c r="H56" s="62"/>
      <c r="I56" s="62"/>
      <c r="J56" s="62"/>
      <c r="K56" s="62"/>
      <c r="L56" s="62"/>
      <c r="M56" s="144"/>
      <c r="N56" s="144"/>
      <c r="O56" s="62"/>
      <c r="P56" s="62"/>
      <c r="Q56" s="62"/>
      <c r="R56" s="62"/>
      <c r="S56" s="62">
        <f>0</f>
        <v>0</v>
      </c>
      <c r="T56" s="62">
        <f>0</f>
        <v>0</v>
      </c>
      <c r="U56" s="62">
        <f>0</f>
        <v>0</v>
      </c>
      <c r="V56" s="62">
        <f>0</f>
        <v>0</v>
      </c>
      <c r="W56" s="62">
        <f>0</f>
        <v>0</v>
      </c>
      <c r="X56" s="62">
        <f>0</f>
        <v>0</v>
      </c>
      <c r="Y56" s="62">
        <f>0</f>
        <v>0</v>
      </c>
      <c r="Z56" s="62">
        <f>0</f>
        <v>0</v>
      </c>
      <c r="AA56" s="62">
        <f>0</f>
        <v>0</v>
      </c>
      <c r="AB56" s="62">
        <f>0</f>
        <v>0</v>
      </c>
      <c r="AC56" s="62">
        <f>0</f>
        <v>0</v>
      </c>
      <c r="AD56" s="62">
        <f>0</f>
        <v>0</v>
      </c>
      <c r="AE56" s="39"/>
      <c r="AF56" s="39">
        <f t="shared" si="73"/>
        <v>0</v>
      </c>
      <c r="AG56" s="7">
        <f t="shared" si="74"/>
        <v>-21</v>
      </c>
    </row>
    <row r="57" spans="1:33">
      <c r="A57" s="157"/>
      <c r="B57" s="96" t="s">
        <v>116</v>
      </c>
      <c r="C57" s="95">
        <f>TES!O8</f>
        <v>0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145"/>
      <c r="O57" s="145"/>
      <c r="P57" s="95"/>
      <c r="Q57" s="95"/>
      <c r="R57" s="95"/>
      <c r="S57" s="95">
        <f>TES!$N8*S56</f>
        <v>0</v>
      </c>
      <c r="T57" s="95">
        <f>TES!$N8*T56</f>
        <v>0</v>
      </c>
      <c r="U57" s="95">
        <f>TES!$N8*U56</f>
        <v>0</v>
      </c>
      <c r="V57" s="95">
        <f>TES!$N8*V56</f>
        <v>0</v>
      </c>
      <c r="W57" s="95">
        <f>TES!$N8*W56</f>
        <v>0</v>
      </c>
      <c r="X57" s="95">
        <f>TES!$N8*X56</f>
        <v>0</v>
      </c>
      <c r="Y57" s="95">
        <f>TES!$N8*Y56</f>
        <v>0</v>
      </c>
      <c r="Z57" s="95">
        <f>TES!$N8*Z56</f>
        <v>0</v>
      </c>
      <c r="AA57" s="95">
        <f>TES!$N8*AA56</f>
        <v>0</v>
      </c>
      <c r="AB57" s="95">
        <f>TES!$N8*AB56</f>
        <v>0</v>
      </c>
      <c r="AC57" s="95">
        <f>TES!$N8*AC56</f>
        <v>0</v>
      </c>
      <c r="AD57" s="95">
        <f>TES!$N8*AD56</f>
        <v>0</v>
      </c>
      <c r="AE57" s="39"/>
      <c r="AF57" s="39">
        <f t="shared" si="73"/>
        <v>0</v>
      </c>
      <c r="AG57" s="7">
        <f t="shared" si="74"/>
        <v>0</v>
      </c>
    </row>
    <row r="58" spans="1:33" ht="15.75" thickBot="1">
      <c r="A58" s="158"/>
      <c r="B58" s="4" t="s">
        <v>59</v>
      </c>
      <c r="C58" s="38">
        <f>TES!P8</f>
        <v>0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146"/>
      <c r="O58" s="146"/>
      <c r="P58" s="70"/>
      <c r="Q58" s="70"/>
      <c r="R58" s="38"/>
      <c r="S58" s="38">
        <f>S57*1.08-S57</f>
        <v>0</v>
      </c>
      <c r="T58" s="38">
        <f t="shared" ref="T58:AD58" si="77">T57*1.08-T57</f>
        <v>0</v>
      </c>
      <c r="U58" s="38">
        <f t="shared" si="77"/>
        <v>0</v>
      </c>
      <c r="V58" s="38">
        <f t="shared" si="77"/>
        <v>0</v>
      </c>
      <c r="W58" s="38">
        <f t="shared" si="77"/>
        <v>0</v>
      </c>
      <c r="X58" s="38">
        <f t="shared" si="77"/>
        <v>0</v>
      </c>
      <c r="Y58" s="38">
        <f t="shared" si="77"/>
        <v>0</v>
      </c>
      <c r="Z58" s="38">
        <f t="shared" si="77"/>
        <v>0</v>
      </c>
      <c r="AA58" s="38">
        <f t="shared" si="77"/>
        <v>0</v>
      </c>
      <c r="AB58" s="38">
        <f t="shared" si="77"/>
        <v>0</v>
      </c>
      <c r="AC58" s="38">
        <f t="shared" si="77"/>
        <v>0</v>
      </c>
      <c r="AD58" s="38">
        <f t="shared" si="77"/>
        <v>0</v>
      </c>
      <c r="AE58" s="39"/>
      <c r="AF58" s="39">
        <f t="shared" si="73"/>
        <v>0</v>
      </c>
      <c r="AG58" s="7">
        <f t="shared" si="74"/>
        <v>0</v>
      </c>
    </row>
    <row r="59" spans="1:33" ht="16.5" customHeight="1">
      <c r="A59" s="156" t="s">
        <v>74</v>
      </c>
      <c r="B59" s="101" t="s">
        <v>62</v>
      </c>
      <c r="C59" s="62">
        <f>TES!M9</f>
        <v>0</v>
      </c>
      <c r="D59" s="62"/>
      <c r="E59" s="62"/>
      <c r="F59" s="62"/>
      <c r="G59" s="62"/>
      <c r="H59" s="62"/>
      <c r="I59" s="62"/>
      <c r="J59" s="62"/>
      <c r="K59" s="62"/>
      <c r="L59" s="62"/>
      <c r="M59" s="144"/>
      <c r="N59" s="144"/>
      <c r="O59" s="62"/>
      <c r="P59" s="62"/>
      <c r="Q59" s="62"/>
      <c r="R59" s="62"/>
      <c r="S59" s="62">
        <f>0</f>
        <v>0</v>
      </c>
      <c r="T59" s="62">
        <f>0</f>
        <v>0</v>
      </c>
      <c r="U59" s="62">
        <f>0</f>
        <v>0</v>
      </c>
      <c r="V59" s="62">
        <f>0</f>
        <v>0</v>
      </c>
      <c r="W59" s="62">
        <f>0</f>
        <v>0</v>
      </c>
      <c r="X59" s="62">
        <f>0</f>
        <v>0</v>
      </c>
      <c r="Y59" s="62">
        <f>0</f>
        <v>0</v>
      </c>
      <c r="Z59" s="62">
        <f>0</f>
        <v>0</v>
      </c>
      <c r="AA59" s="62">
        <f>0</f>
        <v>0</v>
      </c>
      <c r="AB59" s="62">
        <f>0</f>
        <v>0</v>
      </c>
      <c r="AC59" s="62">
        <f>0</f>
        <v>0</v>
      </c>
      <c r="AD59" s="62">
        <f>0</f>
        <v>0</v>
      </c>
      <c r="AE59" s="39"/>
      <c r="AF59" s="39">
        <f t="shared" si="73"/>
        <v>0</v>
      </c>
      <c r="AG59" s="7">
        <f t="shared" si="74"/>
        <v>0</v>
      </c>
    </row>
    <row r="60" spans="1:33">
      <c r="A60" s="157"/>
      <c r="B60" s="96" t="s">
        <v>117</v>
      </c>
      <c r="C60" s="95">
        <f>TES!O9</f>
        <v>0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145"/>
      <c r="O60" s="145"/>
      <c r="P60" s="95"/>
      <c r="Q60" s="95"/>
      <c r="R60" s="95"/>
      <c r="S60" s="95">
        <f>TES!$N9*S59</f>
        <v>0</v>
      </c>
      <c r="T60" s="95">
        <f>TES!$N9*T59</f>
        <v>0</v>
      </c>
      <c r="U60" s="95">
        <f>TES!$N9*U59</f>
        <v>0</v>
      </c>
      <c r="V60" s="95">
        <f>TES!$N9*V59</f>
        <v>0</v>
      </c>
      <c r="W60" s="95">
        <f>TES!$N9*W59</f>
        <v>0</v>
      </c>
      <c r="X60" s="95">
        <f>TES!$N9*X59</f>
        <v>0</v>
      </c>
      <c r="Y60" s="95">
        <f>TES!$N9*Y59</f>
        <v>0</v>
      </c>
      <c r="Z60" s="95">
        <f>TES!$N9*Z59</f>
        <v>0</v>
      </c>
      <c r="AA60" s="95">
        <f>TES!$N9*AA59</f>
        <v>0</v>
      </c>
      <c r="AB60" s="95">
        <f>TES!$N9*AB59</f>
        <v>0</v>
      </c>
      <c r="AC60" s="95">
        <f>TES!$N9*AC59</f>
        <v>0</v>
      </c>
      <c r="AD60" s="95">
        <f>TES!$N9*AD59</f>
        <v>0</v>
      </c>
      <c r="AE60" s="39"/>
      <c r="AF60" s="39">
        <f t="shared" si="73"/>
        <v>0</v>
      </c>
      <c r="AG60" s="7">
        <f t="shared" si="74"/>
        <v>0</v>
      </c>
    </row>
    <row r="61" spans="1:33" ht="15.75" thickBot="1">
      <c r="A61" s="158"/>
      <c r="B61" s="4" t="s">
        <v>59</v>
      </c>
      <c r="C61" s="38">
        <f>TES!P9</f>
        <v>0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146"/>
      <c r="O61" s="146"/>
      <c r="P61" s="70"/>
      <c r="Q61" s="70"/>
      <c r="R61" s="38"/>
      <c r="S61" s="38">
        <f t="shared" ref="S61" si="78">S60*1.08-S60</f>
        <v>0</v>
      </c>
      <c r="T61" s="38">
        <f t="shared" ref="T61" si="79">T60*1.08-T60</f>
        <v>0</v>
      </c>
      <c r="U61" s="38">
        <f t="shared" ref="U61" si="80">U60*1.08-U60</f>
        <v>0</v>
      </c>
      <c r="V61" s="38">
        <f t="shared" ref="V61" si="81">V60*1.08-V60</f>
        <v>0</v>
      </c>
      <c r="W61" s="38">
        <f t="shared" ref="W61" si="82">W60*1.08-W60</f>
        <v>0</v>
      </c>
      <c r="X61" s="38">
        <f t="shared" ref="X61" si="83">X60*1.08-X60</f>
        <v>0</v>
      </c>
      <c r="Y61" s="38">
        <f t="shared" ref="Y61" si="84">Y60*1.08-Y60</f>
        <v>0</v>
      </c>
      <c r="Z61" s="38">
        <f t="shared" ref="Z61" si="85">Z60*1.08-Z60</f>
        <v>0</v>
      </c>
      <c r="AA61" s="38">
        <f t="shared" ref="AA61" si="86">AA60*1.08-AA60</f>
        <v>0</v>
      </c>
      <c r="AB61" s="38">
        <f t="shared" ref="AB61" si="87">AB60*1.08-AB60</f>
        <v>0</v>
      </c>
      <c r="AC61" s="38">
        <f t="shared" ref="AC61" si="88">AC60*1.08-AC60</f>
        <v>0</v>
      </c>
      <c r="AD61" s="38">
        <f t="shared" ref="AD61" si="89">AD60*1.08-AD60</f>
        <v>0</v>
      </c>
      <c r="AE61" s="39"/>
      <c r="AF61" s="39">
        <f t="shared" si="73"/>
        <v>0</v>
      </c>
      <c r="AG61" s="7">
        <f t="shared" si="74"/>
        <v>0</v>
      </c>
    </row>
    <row r="62" spans="1:33" ht="17.25" customHeight="1">
      <c r="A62" s="156" t="s">
        <v>75</v>
      </c>
      <c r="B62" s="101" t="s">
        <v>62</v>
      </c>
      <c r="C62" s="62">
        <f>TES!M10</f>
        <v>0</v>
      </c>
      <c r="D62" s="62"/>
      <c r="E62" s="62"/>
      <c r="F62" s="62"/>
      <c r="G62" s="62"/>
      <c r="H62" s="62"/>
      <c r="I62" s="62"/>
      <c r="J62" s="62"/>
      <c r="K62" s="62"/>
      <c r="L62" s="62"/>
      <c r="M62" s="144"/>
      <c r="N62" s="144"/>
      <c r="O62" s="62"/>
      <c r="P62" s="62"/>
      <c r="Q62" s="62"/>
      <c r="R62" s="62"/>
      <c r="S62" s="62">
        <f>0</f>
        <v>0</v>
      </c>
      <c r="T62" s="62">
        <f>0</f>
        <v>0</v>
      </c>
      <c r="U62" s="62">
        <f>0</f>
        <v>0</v>
      </c>
      <c r="V62" s="62">
        <f>0</f>
        <v>0</v>
      </c>
      <c r="W62" s="62">
        <f>0</f>
        <v>0</v>
      </c>
      <c r="X62" s="62">
        <f>0</f>
        <v>0</v>
      </c>
      <c r="Y62" s="62">
        <f>0</f>
        <v>0</v>
      </c>
      <c r="Z62" s="62">
        <f>0</f>
        <v>0</v>
      </c>
      <c r="AA62" s="62">
        <f>0</f>
        <v>0</v>
      </c>
      <c r="AB62" s="62">
        <f>0</f>
        <v>0</v>
      </c>
      <c r="AC62" s="62">
        <f>0</f>
        <v>0</v>
      </c>
      <c r="AD62" s="62">
        <f>0</f>
        <v>0</v>
      </c>
      <c r="AE62" s="39"/>
      <c r="AF62" s="39">
        <f t="shared" si="73"/>
        <v>0</v>
      </c>
      <c r="AG62" s="7">
        <f t="shared" si="74"/>
        <v>0</v>
      </c>
    </row>
    <row r="63" spans="1:33">
      <c r="A63" s="157"/>
      <c r="B63" s="96" t="s">
        <v>118</v>
      </c>
      <c r="C63" s="95">
        <f>TES!O10</f>
        <v>0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145"/>
      <c r="O63" s="145"/>
      <c r="P63" s="95"/>
      <c r="Q63" s="95"/>
      <c r="R63" s="95"/>
      <c r="S63" s="95">
        <f>TES!$N10*S62</f>
        <v>0</v>
      </c>
      <c r="T63" s="95">
        <f>TES!$N10*T62</f>
        <v>0</v>
      </c>
      <c r="U63" s="95">
        <f>TES!$N10*U62</f>
        <v>0</v>
      </c>
      <c r="V63" s="95">
        <f>TES!$N10*V62</f>
        <v>0</v>
      </c>
      <c r="W63" s="95">
        <f>TES!$N10*W62</f>
        <v>0</v>
      </c>
      <c r="X63" s="95">
        <f>TES!$N10*X62</f>
        <v>0</v>
      </c>
      <c r="Y63" s="95">
        <f>TES!$N10*Y62</f>
        <v>0</v>
      </c>
      <c r="Z63" s="95">
        <f>TES!$N10*Z62</f>
        <v>0</v>
      </c>
      <c r="AA63" s="95">
        <f>TES!$N10*AA62</f>
        <v>0</v>
      </c>
      <c r="AB63" s="95">
        <f>TES!$N10*AB62</f>
        <v>0</v>
      </c>
      <c r="AC63" s="95">
        <f>TES!$N10*AC62</f>
        <v>0</v>
      </c>
      <c r="AD63" s="95">
        <f>TES!$N10*AD62</f>
        <v>0</v>
      </c>
      <c r="AE63" s="39"/>
      <c r="AF63" s="39">
        <f t="shared" si="73"/>
        <v>0</v>
      </c>
      <c r="AG63" s="7">
        <f t="shared" si="74"/>
        <v>0</v>
      </c>
    </row>
    <row r="64" spans="1:33" ht="15.75" thickBot="1">
      <c r="A64" s="158"/>
      <c r="B64" s="4" t="s">
        <v>59</v>
      </c>
      <c r="C64" s="38">
        <f>TES!P10</f>
        <v>0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146"/>
      <c r="O64" s="146"/>
      <c r="P64" s="70"/>
      <c r="Q64" s="70"/>
      <c r="R64" s="38"/>
      <c r="S64" s="38">
        <f t="shared" ref="S64" si="90">S63*1.08-S63</f>
        <v>0</v>
      </c>
      <c r="T64" s="38">
        <f t="shared" ref="T64" si="91">T63*1.08-T63</f>
        <v>0</v>
      </c>
      <c r="U64" s="38">
        <f t="shared" ref="U64" si="92">U63*1.08-U63</f>
        <v>0</v>
      </c>
      <c r="V64" s="38">
        <f t="shared" ref="V64" si="93">V63*1.08-V63</f>
        <v>0</v>
      </c>
      <c r="W64" s="38">
        <f t="shared" ref="W64" si="94">W63*1.08-W63</f>
        <v>0</v>
      </c>
      <c r="X64" s="38">
        <f t="shared" ref="X64" si="95">X63*1.08-X63</f>
        <v>0</v>
      </c>
      <c r="Y64" s="38">
        <f t="shared" ref="Y64" si="96">Y63*1.08-Y63</f>
        <v>0</v>
      </c>
      <c r="Z64" s="38">
        <f t="shared" ref="Z64" si="97">Z63*1.08-Z63</f>
        <v>0</v>
      </c>
      <c r="AA64" s="38">
        <f t="shared" ref="AA64" si="98">AA63*1.08-AA63</f>
        <v>0</v>
      </c>
      <c r="AB64" s="38">
        <f t="shared" ref="AB64" si="99">AB63*1.08-AB63</f>
        <v>0</v>
      </c>
      <c r="AC64" s="38">
        <f t="shared" ref="AC64" si="100">AC63*1.08-AC63</f>
        <v>0</v>
      </c>
      <c r="AD64" s="38">
        <f t="shared" ref="AD64" si="101">AD63*1.08-AD63</f>
        <v>0</v>
      </c>
      <c r="AE64" s="39"/>
      <c r="AF64" s="39">
        <f t="shared" si="73"/>
        <v>0</v>
      </c>
      <c r="AG64" s="7">
        <f t="shared" si="74"/>
        <v>0</v>
      </c>
    </row>
    <row r="65" spans="1:33" ht="16.5" customHeight="1">
      <c r="A65" s="156" t="s">
        <v>76</v>
      </c>
      <c r="B65" s="101" t="s">
        <v>62</v>
      </c>
      <c r="C65" s="62">
        <f>TES!M11</f>
        <v>0</v>
      </c>
      <c r="D65" s="62"/>
      <c r="E65" s="62"/>
      <c r="F65" s="62"/>
      <c r="G65" s="62"/>
      <c r="H65" s="62"/>
      <c r="I65" s="62"/>
      <c r="J65" s="62"/>
      <c r="K65" s="62"/>
      <c r="L65" s="62"/>
      <c r="M65" s="144"/>
      <c r="N65" s="144"/>
      <c r="O65" s="62"/>
      <c r="P65" s="62"/>
      <c r="Q65" s="62"/>
      <c r="R65" s="62"/>
      <c r="S65" s="62">
        <f>0</f>
        <v>0</v>
      </c>
      <c r="T65" s="62">
        <v>0</v>
      </c>
      <c r="U65" s="62">
        <f>0</f>
        <v>0</v>
      </c>
      <c r="V65" s="62">
        <f>0</f>
        <v>0</v>
      </c>
      <c r="W65" s="62">
        <f>0</f>
        <v>0</v>
      </c>
      <c r="X65" s="62">
        <f>0</f>
        <v>0</v>
      </c>
      <c r="Y65" s="62">
        <f>0</f>
        <v>0</v>
      </c>
      <c r="Z65" s="62">
        <f>0</f>
        <v>0</v>
      </c>
      <c r="AA65" s="62">
        <f>0</f>
        <v>0</v>
      </c>
      <c r="AB65" s="62">
        <f>0</f>
        <v>0</v>
      </c>
      <c r="AC65" s="62">
        <f>0</f>
        <v>0</v>
      </c>
      <c r="AD65" s="62">
        <f>0</f>
        <v>0</v>
      </c>
      <c r="AE65" s="39"/>
      <c r="AF65" s="39">
        <f t="shared" si="73"/>
        <v>0</v>
      </c>
      <c r="AG65" s="7">
        <f t="shared" si="74"/>
        <v>0</v>
      </c>
    </row>
    <row r="66" spans="1:33">
      <c r="A66" s="157"/>
      <c r="B66" s="96" t="s">
        <v>119</v>
      </c>
      <c r="C66" s="95">
        <f>TES!O11</f>
        <v>0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145"/>
      <c r="O66" s="145"/>
      <c r="P66" s="95"/>
      <c r="Q66" s="95"/>
      <c r="R66" s="95"/>
      <c r="S66" s="95">
        <f>TES!$N11*S65</f>
        <v>0</v>
      </c>
      <c r="T66" s="95">
        <f>TES!$N11*T65</f>
        <v>0</v>
      </c>
      <c r="U66" s="95">
        <f>TES!$N11*U65</f>
        <v>0</v>
      </c>
      <c r="V66" s="95">
        <f>TES!$N11*V65</f>
        <v>0</v>
      </c>
      <c r="W66" s="95">
        <f>TES!$N11*W65</f>
        <v>0</v>
      </c>
      <c r="X66" s="95">
        <f>TES!$N11*X65</f>
        <v>0</v>
      </c>
      <c r="Y66" s="95">
        <f>TES!$N11*Y65</f>
        <v>0</v>
      </c>
      <c r="Z66" s="95">
        <f>TES!$N11*Z65</f>
        <v>0</v>
      </c>
      <c r="AA66" s="95">
        <f>TES!$N11*AA65</f>
        <v>0</v>
      </c>
      <c r="AB66" s="95">
        <f>TES!$N11*AB65</f>
        <v>0</v>
      </c>
      <c r="AC66" s="95">
        <f>TES!$N11*AC65</f>
        <v>0</v>
      </c>
      <c r="AD66" s="95">
        <f>TES!$N11*AD65</f>
        <v>0</v>
      </c>
      <c r="AE66" s="39"/>
      <c r="AF66" s="39">
        <f t="shared" si="73"/>
        <v>0</v>
      </c>
      <c r="AG66" s="7">
        <f t="shared" si="74"/>
        <v>0</v>
      </c>
    </row>
    <row r="67" spans="1:33" ht="15.75" thickBot="1">
      <c r="A67" s="158"/>
      <c r="B67" s="4" t="s">
        <v>59</v>
      </c>
      <c r="C67" s="38">
        <f>TES!P11</f>
        <v>0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146"/>
      <c r="O67" s="146"/>
      <c r="P67" s="70"/>
      <c r="Q67" s="70"/>
      <c r="R67" s="38"/>
      <c r="S67" s="38">
        <f t="shared" ref="S67" si="102">S66*1.08-S66</f>
        <v>0</v>
      </c>
      <c r="T67" s="38">
        <f t="shared" ref="T67" si="103">T66*1.08-T66</f>
        <v>0</v>
      </c>
      <c r="U67" s="38">
        <f t="shared" ref="U67" si="104">U66*1.08-U66</f>
        <v>0</v>
      </c>
      <c r="V67" s="38">
        <f t="shared" ref="V67" si="105">V66*1.08-V66</f>
        <v>0</v>
      </c>
      <c r="W67" s="38">
        <f t="shared" ref="W67" si="106">W66*1.08-W66</f>
        <v>0</v>
      </c>
      <c r="X67" s="38">
        <f t="shared" ref="X67" si="107">X66*1.08-X66</f>
        <v>0</v>
      </c>
      <c r="Y67" s="38">
        <f t="shared" ref="Y67" si="108">Y66*1.08-Y66</f>
        <v>0</v>
      </c>
      <c r="Z67" s="38">
        <f t="shared" ref="Z67" si="109">Z66*1.08-Z66</f>
        <v>0</v>
      </c>
      <c r="AA67" s="38">
        <f t="shared" ref="AA67" si="110">AA66*1.08-AA66</f>
        <v>0</v>
      </c>
      <c r="AB67" s="38">
        <f t="shared" ref="AB67" si="111">AB66*1.08-AB66</f>
        <v>0</v>
      </c>
      <c r="AC67" s="38">
        <f t="shared" ref="AC67" si="112">AC66*1.08-AC66</f>
        <v>0</v>
      </c>
      <c r="AD67" s="38">
        <f t="shared" ref="AD67" si="113">AD66*1.08-AD66</f>
        <v>0</v>
      </c>
      <c r="AE67" s="39"/>
      <c r="AF67" s="39">
        <f t="shared" si="73"/>
        <v>0</v>
      </c>
      <c r="AG67" s="7">
        <f t="shared" si="74"/>
        <v>0</v>
      </c>
    </row>
    <row r="68" spans="1:33" ht="17.25" customHeight="1">
      <c r="A68" s="150" t="s">
        <v>77</v>
      </c>
      <c r="B68" s="101" t="s">
        <v>62</v>
      </c>
      <c r="C68" s="133">
        <f>TES!M12</f>
        <v>0</v>
      </c>
      <c r="D68" s="133"/>
      <c r="E68" s="133"/>
      <c r="F68" s="133"/>
      <c r="G68" s="133"/>
      <c r="H68" s="133"/>
      <c r="I68" s="133"/>
      <c r="J68" s="133"/>
      <c r="K68" s="133"/>
      <c r="L68" s="133"/>
      <c r="M68" s="135"/>
      <c r="N68" s="135"/>
      <c r="O68" s="133"/>
      <c r="P68" s="133"/>
      <c r="Q68" s="133"/>
      <c r="R68" s="133"/>
      <c r="S68" s="133">
        <f>0</f>
        <v>0</v>
      </c>
      <c r="T68" s="133">
        <f>0</f>
        <v>0</v>
      </c>
      <c r="U68" s="133">
        <f>0</f>
        <v>0</v>
      </c>
      <c r="V68" s="133">
        <f>0</f>
        <v>0</v>
      </c>
      <c r="W68" s="133">
        <f>0</f>
        <v>0</v>
      </c>
      <c r="X68" s="133">
        <f>0</f>
        <v>0</v>
      </c>
      <c r="Y68" s="133">
        <f>0</f>
        <v>0</v>
      </c>
      <c r="Z68" s="133">
        <f>0</f>
        <v>0</v>
      </c>
      <c r="AA68" s="133">
        <f>0</f>
        <v>0</v>
      </c>
      <c r="AB68" s="133">
        <f>0</f>
        <v>0</v>
      </c>
      <c r="AC68" s="133">
        <f>0</f>
        <v>0</v>
      </c>
      <c r="AD68" s="133">
        <f>0</f>
        <v>0</v>
      </c>
      <c r="AE68" s="39"/>
      <c r="AF68" s="39">
        <f t="shared" si="73"/>
        <v>0</v>
      </c>
      <c r="AG68" s="7">
        <f t="shared" si="74"/>
        <v>0</v>
      </c>
    </row>
    <row r="69" spans="1:33">
      <c r="A69" s="151"/>
      <c r="B69" s="96" t="s">
        <v>112</v>
      </c>
      <c r="C69" s="97">
        <f>TES!O12</f>
        <v>0</v>
      </c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136"/>
      <c r="O69" s="136"/>
      <c r="P69" s="97"/>
      <c r="Q69" s="97"/>
      <c r="R69" s="97"/>
      <c r="S69" s="97">
        <f>TES!$N12*S68</f>
        <v>0</v>
      </c>
      <c r="T69" s="97">
        <f>TES!$N12*T68</f>
        <v>0</v>
      </c>
      <c r="U69" s="97">
        <f>TES!$N12*U68</f>
        <v>0</v>
      </c>
      <c r="V69" s="97">
        <f>TES!$N12*V68</f>
        <v>0</v>
      </c>
      <c r="W69" s="97">
        <f>TES!$N12*W68</f>
        <v>0</v>
      </c>
      <c r="X69" s="97">
        <f>TES!$N12*X68</f>
        <v>0</v>
      </c>
      <c r="Y69" s="97">
        <f>TES!$N12*Y68</f>
        <v>0</v>
      </c>
      <c r="Z69" s="97">
        <f>TES!$N12*Z68</f>
        <v>0</v>
      </c>
      <c r="AA69" s="97">
        <f>TES!$N12*AA68</f>
        <v>0</v>
      </c>
      <c r="AB69" s="97">
        <f>TES!$N12*AB68</f>
        <v>0</v>
      </c>
      <c r="AC69" s="97">
        <f>TES!$N12*AC68</f>
        <v>0</v>
      </c>
      <c r="AD69" s="97">
        <f>TES!$N12*AD68</f>
        <v>0</v>
      </c>
      <c r="AE69" s="39"/>
      <c r="AF69" s="39">
        <f t="shared" si="73"/>
        <v>0</v>
      </c>
      <c r="AG69" s="7">
        <f t="shared" si="74"/>
        <v>0</v>
      </c>
    </row>
    <row r="70" spans="1:33" ht="15.75" thickBot="1">
      <c r="A70" s="152"/>
      <c r="B70" s="4" t="s">
        <v>59</v>
      </c>
      <c r="C70" s="134">
        <f>TES!P12</f>
        <v>0</v>
      </c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8"/>
      <c r="O70" s="138"/>
      <c r="P70" s="137"/>
      <c r="Q70" s="137"/>
      <c r="R70" s="134"/>
      <c r="S70" s="134">
        <f>S69*1.08-S69</f>
        <v>0</v>
      </c>
      <c r="T70" s="134">
        <f t="shared" ref="T70" si="114">T69*1.08-T69</f>
        <v>0</v>
      </c>
      <c r="U70" s="134">
        <f t="shared" ref="U70" si="115">U69*1.08-U69</f>
        <v>0</v>
      </c>
      <c r="V70" s="134">
        <f t="shared" ref="V70" si="116">V69*1.08-V69</f>
        <v>0</v>
      </c>
      <c r="W70" s="134">
        <f t="shared" ref="W70" si="117">W69*1.08-W69</f>
        <v>0</v>
      </c>
      <c r="X70" s="134">
        <f t="shared" ref="X70" si="118">X69*1.08-X69</f>
        <v>0</v>
      </c>
      <c r="Y70" s="134">
        <f t="shared" ref="Y70" si="119">Y69*1.08-Y69</f>
        <v>0</v>
      </c>
      <c r="Z70" s="134">
        <f t="shared" ref="Z70" si="120">Z69*1.08-Z69</f>
        <v>0</v>
      </c>
      <c r="AA70" s="134">
        <f t="shared" ref="AA70" si="121">AA69*1.08-AA69</f>
        <v>0</v>
      </c>
      <c r="AB70" s="134">
        <f t="shared" ref="AB70" si="122">AB69*1.08-AB69</f>
        <v>0</v>
      </c>
      <c r="AC70" s="134">
        <f t="shared" ref="AC70" si="123">AC69*1.08-AC69</f>
        <v>0</v>
      </c>
      <c r="AD70" s="134">
        <f t="shared" ref="AD70" si="124">AD69*1.08-AD69</f>
        <v>0</v>
      </c>
      <c r="AE70" s="39"/>
      <c r="AF70" s="39">
        <f t="shared" si="73"/>
        <v>0</v>
      </c>
      <c r="AG70" s="7">
        <f t="shared" si="74"/>
        <v>0</v>
      </c>
    </row>
    <row r="71" spans="1:33" ht="17.25" customHeight="1">
      <c r="A71" s="150" t="s">
        <v>123</v>
      </c>
      <c r="B71" s="101" t="s">
        <v>62</v>
      </c>
      <c r="C71" s="133">
        <f>TES!M13</f>
        <v>0</v>
      </c>
      <c r="D71" s="133"/>
      <c r="E71" s="133"/>
      <c r="F71" s="133"/>
      <c r="G71" s="133"/>
      <c r="H71" s="133"/>
      <c r="I71" s="133"/>
      <c r="J71" s="133"/>
      <c r="K71" s="133"/>
      <c r="L71" s="133"/>
      <c r="M71" s="135"/>
      <c r="N71" s="135"/>
      <c r="O71" s="133"/>
      <c r="P71" s="133"/>
      <c r="Q71" s="133"/>
      <c r="R71" s="133"/>
      <c r="S71" s="133">
        <v>0</v>
      </c>
      <c r="T71" s="133">
        <f>0</f>
        <v>0</v>
      </c>
      <c r="U71" s="133">
        <f>0</f>
        <v>0</v>
      </c>
      <c r="V71" s="133">
        <f>0</f>
        <v>0</v>
      </c>
      <c r="W71" s="133">
        <f>0</f>
        <v>0</v>
      </c>
      <c r="X71" s="133">
        <f>0</f>
        <v>0</v>
      </c>
      <c r="Y71" s="133">
        <f>0</f>
        <v>0</v>
      </c>
      <c r="Z71" s="133">
        <f>0</f>
        <v>0</v>
      </c>
      <c r="AA71" s="133">
        <f>0</f>
        <v>0</v>
      </c>
      <c r="AB71" s="133">
        <f>0</f>
        <v>0</v>
      </c>
      <c r="AC71" s="133">
        <f>0</f>
        <v>0</v>
      </c>
      <c r="AD71" s="133">
        <f>0</f>
        <v>0</v>
      </c>
      <c r="AE71" s="39"/>
      <c r="AF71" s="39">
        <f t="shared" ref="AF71:AF73" si="125">SUM(D71:AD71)</f>
        <v>0</v>
      </c>
      <c r="AG71" s="7">
        <f t="shared" ref="AG71:AG73" si="126">AF71-C71</f>
        <v>0</v>
      </c>
    </row>
    <row r="72" spans="1:33">
      <c r="A72" s="151"/>
      <c r="B72" s="96" t="s">
        <v>113</v>
      </c>
      <c r="C72" s="97">
        <f>TES!O13</f>
        <v>0</v>
      </c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136"/>
      <c r="O72" s="136"/>
      <c r="P72" s="97"/>
      <c r="Q72" s="97"/>
      <c r="R72" s="97"/>
      <c r="S72" s="97">
        <f>TES!$N13*S71</f>
        <v>0</v>
      </c>
      <c r="T72" s="97">
        <f>TES!$N13*T71</f>
        <v>0</v>
      </c>
      <c r="U72" s="97">
        <f>TES!$N13*U71</f>
        <v>0</v>
      </c>
      <c r="V72" s="97">
        <f>TES!$N13*V71</f>
        <v>0</v>
      </c>
      <c r="W72" s="97">
        <f>TES!$N13*W71</f>
        <v>0</v>
      </c>
      <c r="X72" s="97">
        <f>TES!$N13*X71</f>
        <v>0</v>
      </c>
      <c r="Y72" s="97">
        <f>TES!$N13*Y71</f>
        <v>0</v>
      </c>
      <c r="Z72" s="97">
        <f>TES!$N13*Z71</f>
        <v>0</v>
      </c>
      <c r="AA72" s="97">
        <f>TES!$N13*AA71</f>
        <v>0</v>
      </c>
      <c r="AB72" s="97">
        <f>TES!$N13*AB71</f>
        <v>0</v>
      </c>
      <c r="AC72" s="97">
        <f>TES!$N13*AC71</f>
        <v>0</v>
      </c>
      <c r="AD72" s="97">
        <f>TES!$N13*AD71</f>
        <v>0</v>
      </c>
      <c r="AE72" s="39"/>
      <c r="AF72" s="39">
        <f t="shared" si="125"/>
        <v>0</v>
      </c>
      <c r="AG72" s="7">
        <f t="shared" si="126"/>
        <v>0</v>
      </c>
    </row>
    <row r="73" spans="1:33" ht="15.75" thickBot="1">
      <c r="A73" s="152"/>
      <c r="B73" s="4" t="s">
        <v>59</v>
      </c>
      <c r="C73" s="134">
        <f>TES!P13</f>
        <v>0</v>
      </c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8"/>
      <c r="O73" s="138"/>
      <c r="P73" s="137"/>
      <c r="Q73" s="137"/>
      <c r="R73" s="134"/>
      <c r="S73" s="134">
        <f t="shared" ref="S73:AD73" si="127">S72*1.08-S72</f>
        <v>0</v>
      </c>
      <c r="T73" s="134">
        <f t="shared" si="127"/>
        <v>0</v>
      </c>
      <c r="U73" s="134">
        <f t="shared" si="127"/>
        <v>0</v>
      </c>
      <c r="V73" s="134">
        <f t="shared" si="127"/>
        <v>0</v>
      </c>
      <c r="W73" s="134">
        <f t="shared" si="127"/>
        <v>0</v>
      </c>
      <c r="X73" s="134">
        <f t="shared" si="127"/>
        <v>0</v>
      </c>
      <c r="Y73" s="134">
        <f t="shared" si="127"/>
        <v>0</v>
      </c>
      <c r="Z73" s="134">
        <f t="shared" si="127"/>
        <v>0</v>
      </c>
      <c r="AA73" s="134">
        <f t="shared" si="127"/>
        <v>0</v>
      </c>
      <c r="AB73" s="134">
        <f t="shared" si="127"/>
        <v>0</v>
      </c>
      <c r="AC73" s="134">
        <f t="shared" si="127"/>
        <v>0</v>
      </c>
      <c r="AD73" s="134">
        <f t="shared" si="127"/>
        <v>0</v>
      </c>
      <c r="AE73" s="39"/>
      <c r="AF73" s="39">
        <f t="shared" si="125"/>
        <v>0</v>
      </c>
      <c r="AG73" s="7">
        <f t="shared" si="126"/>
        <v>0</v>
      </c>
    </row>
    <row r="74" spans="1:33" ht="15.75" thickBot="1">
      <c r="A74" s="172" t="s">
        <v>19</v>
      </c>
      <c r="B74" s="173"/>
      <c r="C74" s="17">
        <f>C12+C33+C54</f>
        <v>0</v>
      </c>
      <c r="D74" s="17">
        <f t="shared" ref="D74:AD74" si="128">D12+D33+D54</f>
        <v>0</v>
      </c>
      <c r="E74" s="17">
        <f t="shared" si="128"/>
        <v>0</v>
      </c>
      <c r="F74" s="17">
        <f t="shared" si="128"/>
        <v>0</v>
      </c>
      <c r="G74" s="17">
        <f t="shared" si="128"/>
        <v>0</v>
      </c>
      <c r="H74" s="17">
        <f t="shared" si="128"/>
        <v>0</v>
      </c>
      <c r="I74" s="17">
        <f t="shared" si="128"/>
        <v>0</v>
      </c>
      <c r="J74" s="17">
        <f t="shared" si="128"/>
        <v>0</v>
      </c>
      <c r="K74" s="17">
        <f t="shared" si="128"/>
        <v>0</v>
      </c>
      <c r="L74" s="17">
        <f t="shared" si="128"/>
        <v>0</v>
      </c>
      <c r="M74" s="17">
        <f t="shared" si="128"/>
        <v>0</v>
      </c>
      <c r="N74" s="17">
        <f t="shared" si="128"/>
        <v>0</v>
      </c>
      <c r="O74" s="17">
        <f t="shared" si="128"/>
        <v>0</v>
      </c>
      <c r="P74" s="17">
        <f t="shared" si="128"/>
        <v>0</v>
      </c>
      <c r="Q74" s="17">
        <f t="shared" si="128"/>
        <v>0</v>
      </c>
      <c r="R74" s="17">
        <f t="shared" si="128"/>
        <v>0</v>
      </c>
      <c r="S74" s="17">
        <f t="shared" si="128"/>
        <v>0</v>
      </c>
      <c r="T74" s="17">
        <f t="shared" si="128"/>
        <v>0</v>
      </c>
      <c r="U74" s="17">
        <f t="shared" si="128"/>
        <v>0</v>
      </c>
      <c r="V74" s="17">
        <f t="shared" si="128"/>
        <v>0</v>
      </c>
      <c r="W74" s="17">
        <f t="shared" si="128"/>
        <v>0</v>
      </c>
      <c r="X74" s="17">
        <f t="shared" si="128"/>
        <v>0</v>
      </c>
      <c r="Y74" s="17">
        <f t="shared" si="128"/>
        <v>0</v>
      </c>
      <c r="Z74" s="17">
        <f t="shared" si="128"/>
        <v>0</v>
      </c>
      <c r="AA74" s="17">
        <f t="shared" si="128"/>
        <v>0</v>
      </c>
      <c r="AB74" s="17">
        <f t="shared" si="128"/>
        <v>0</v>
      </c>
      <c r="AC74" s="17">
        <f t="shared" si="128"/>
        <v>0</v>
      </c>
      <c r="AD74" s="17">
        <f t="shared" si="128"/>
        <v>0</v>
      </c>
      <c r="AE74" s="39"/>
      <c r="AF74" s="39">
        <f t="shared" ref="AF74:AF76" si="129">SUM(D74:AD74)</f>
        <v>0</v>
      </c>
      <c r="AG74" s="7">
        <f t="shared" ref="AG74:AG76" si="130">AF74-C74</f>
        <v>0</v>
      </c>
    </row>
    <row r="75" spans="1:33" ht="15.75" thickBot="1">
      <c r="A75" s="174" t="s">
        <v>105</v>
      </c>
      <c r="B75" s="175"/>
      <c r="C75" s="17">
        <f t="shared" ref="C75:AD75" si="131">C13+C34+C55</f>
        <v>0</v>
      </c>
      <c r="D75" s="17">
        <f t="shared" si="131"/>
        <v>0</v>
      </c>
      <c r="E75" s="17">
        <f t="shared" si="131"/>
        <v>0</v>
      </c>
      <c r="F75" s="17">
        <f t="shared" si="131"/>
        <v>0</v>
      </c>
      <c r="G75" s="17">
        <f t="shared" si="131"/>
        <v>0</v>
      </c>
      <c r="H75" s="17">
        <f t="shared" si="131"/>
        <v>0</v>
      </c>
      <c r="I75" s="17">
        <f t="shared" si="131"/>
        <v>0</v>
      </c>
      <c r="J75" s="17">
        <f t="shared" si="131"/>
        <v>0</v>
      </c>
      <c r="K75" s="17">
        <f t="shared" si="131"/>
        <v>0</v>
      </c>
      <c r="L75" s="17">
        <f t="shared" si="131"/>
        <v>0</v>
      </c>
      <c r="M75" s="17">
        <f t="shared" si="131"/>
        <v>0</v>
      </c>
      <c r="N75" s="17">
        <f t="shared" si="131"/>
        <v>0</v>
      </c>
      <c r="O75" s="17">
        <f t="shared" si="131"/>
        <v>0</v>
      </c>
      <c r="P75" s="17">
        <f t="shared" si="131"/>
        <v>0</v>
      </c>
      <c r="Q75" s="17">
        <f t="shared" si="131"/>
        <v>0</v>
      </c>
      <c r="R75" s="17">
        <f t="shared" si="131"/>
        <v>0</v>
      </c>
      <c r="S75" s="17">
        <f t="shared" si="131"/>
        <v>0</v>
      </c>
      <c r="T75" s="17">
        <f t="shared" si="131"/>
        <v>0</v>
      </c>
      <c r="U75" s="17">
        <f t="shared" si="131"/>
        <v>0</v>
      </c>
      <c r="V75" s="17">
        <f t="shared" si="131"/>
        <v>0</v>
      </c>
      <c r="W75" s="17">
        <f t="shared" si="131"/>
        <v>0</v>
      </c>
      <c r="X75" s="17">
        <f t="shared" si="131"/>
        <v>0</v>
      </c>
      <c r="Y75" s="17">
        <f t="shared" si="131"/>
        <v>0</v>
      </c>
      <c r="Z75" s="17">
        <f t="shared" si="131"/>
        <v>0</v>
      </c>
      <c r="AA75" s="17">
        <f t="shared" si="131"/>
        <v>0</v>
      </c>
      <c r="AB75" s="17">
        <f t="shared" si="131"/>
        <v>0</v>
      </c>
      <c r="AC75" s="17">
        <f t="shared" si="131"/>
        <v>0</v>
      </c>
      <c r="AD75" s="17">
        <f t="shared" si="131"/>
        <v>0</v>
      </c>
      <c r="AE75" s="39"/>
      <c r="AF75" s="39">
        <f t="shared" si="129"/>
        <v>0</v>
      </c>
      <c r="AG75" s="7">
        <f t="shared" si="130"/>
        <v>0</v>
      </c>
    </row>
    <row r="76" spans="1:33" ht="15.75" thickBot="1">
      <c r="A76" s="174" t="s">
        <v>35</v>
      </c>
      <c r="B76" s="175"/>
      <c r="C76" s="63">
        <f>C74+C75</f>
        <v>0</v>
      </c>
      <c r="D76" s="63">
        <f t="shared" ref="D76:AD76" si="132">D74+D75</f>
        <v>0</v>
      </c>
      <c r="E76" s="63">
        <f t="shared" si="132"/>
        <v>0</v>
      </c>
      <c r="F76" s="63">
        <f t="shared" si="132"/>
        <v>0</v>
      </c>
      <c r="G76" s="63">
        <f t="shared" si="132"/>
        <v>0</v>
      </c>
      <c r="H76" s="63">
        <f t="shared" si="132"/>
        <v>0</v>
      </c>
      <c r="I76" s="63">
        <f t="shared" si="132"/>
        <v>0</v>
      </c>
      <c r="J76" s="63">
        <f t="shared" si="132"/>
        <v>0</v>
      </c>
      <c r="K76" s="63">
        <f t="shared" si="132"/>
        <v>0</v>
      </c>
      <c r="L76" s="63">
        <f t="shared" si="132"/>
        <v>0</v>
      </c>
      <c r="M76" s="63">
        <f t="shared" si="132"/>
        <v>0</v>
      </c>
      <c r="N76" s="63">
        <f t="shared" si="132"/>
        <v>0</v>
      </c>
      <c r="O76" s="63">
        <f t="shared" si="132"/>
        <v>0</v>
      </c>
      <c r="P76" s="63">
        <f t="shared" si="132"/>
        <v>0</v>
      </c>
      <c r="Q76" s="63">
        <f t="shared" si="132"/>
        <v>0</v>
      </c>
      <c r="R76" s="63">
        <f t="shared" si="132"/>
        <v>0</v>
      </c>
      <c r="S76" s="63">
        <f t="shared" si="132"/>
        <v>0</v>
      </c>
      <c r="T76" s="63">
        <f t="shared" si="132"/>
        <v>0</v>
      </c>
      <c r="U76" s="63">
        <f t="shared" si="132"/>
        <v>0</v>
      </c>
      <c r="V76" s="63">
        <f t="shared" si="132"/>
        <v>0</v>
      </c>
      <c r="W76" s="63">
        <f t="shared" si="132"/>
        <v>0</v>
      </c>
      <c r="X76" s="63">
        <f t="shared" si="132"/>
        <v>0</v>
      </c>
      <c r="Y76" s="63">
        <f t="shared" si="132"/>
        <v>0</v>
      </c>
      <c r="Z76" s="63">
        <f t="shared" si="132"/>
        <v>0</v>
      </c>
      <c r="AA76" s="63">
        <f t="shared" si="132"/>
        <v>0</v>
      </c>
      <c r="AB76" s="63">
        <f t="shared" si="132"/>
        <v>0</v>
      </c>
      <c r="AC76" s="63">
        <f t="shared" si="132"/>
        <v>0</v>
      </c>
      <c r="AD76" s="63">
        <f t="shared" si="132"/>
        <v>0</v>
      </c>
      <c r="AE76" s="39"/>
      <c r="AF76" s="39">
        <f t="shared" si="129"/>
        <v>0</v>
      </c>
      <c r="AG76" s="7">
        <f t="shared" si="130"/>
        <v>0</v>
      </c>
    </row>
    <row r="77" spans="1:33">
      <c r="A77" s="11"/>
      <c r="B77" s="11"/>
      <c r="C77" s="7"/>
      <c r="AF77" s="39"/>
      <c r="AG77" s="7"/>
    </row>
    <row r="80" spans="1:33">
      <c r="T80" t="s">
        <v>46</v>
      </c>
    </row>
    <row r="81" spans="20:30">
      <c r="T81" t="s">
        <v>47</v>
      </c>
    </row>
    <row r="82" spans="20:30">
      <c r="T82" t="s">
        <v>48</v>
      </c>
    </row>
    <row r="84" spans="20:30">
      <c r="T84" s="161" t="s">
        <v>109</v>
      </c>
      <c r="U84" s="161"/>
      <c r="V84" s="161"/>
      <c r="W84" s="161"/>
      <c r="X84" s="161"/>
      <c r="Z84" s="140"/>
      <c r="AA84" s="141"/>
      <c r="AB84" s="141"/>
      <c r="AC84" s="141"/>
      <c r="AD84" s="141"/>
    </row>
    <row r="85" spans="20:30">
      <c r="T85" s="161"/>
      <c r="U85" s="161"/>
      <c r="V85" s="161"/>
      <c r="W85" s="161"/>
      <c r="X85" s="161"/>
    </row>
    <row r="87" spans="20:30">
      <c r="T87" t="s">
        <v>53</v>
      </c>
    </row>
    <row r="89" spans="20:30">
      <c r="T89" t="s">
        <v>106</v>
      </c>
      <c r="AC89" s="7"/>
      <c r="AD89" s="7"/>
    </row>
    <row r="90" spans="20:30">
      <c r="AC90" s="7"/>
      <c r="AD90" s="7"/>
    </row>
  </sheetData>
  <mergeCells count="38">
    <mergeCell ref="B5:B7"/>
    <mergeCell ref="A74:B74"/>
    <mergeCell ref="A75:B75"/>
    <mergeCell ref="A76:B76"/>
    <mergeCell ref="P6:R6"/>
    <mergeCell ref="D6:F6"/>
    <mergeCell ref="G6:I6"/>
    <mergeCell ref="J6:L6"/>
    <mergeCell ref="M6:O6"/>
    <mergeCell ref="A14:A16"/>
    <mergeCell ref="A17:A19"/>
    <mergeCell ref="A20:A22"/>
    <mergeCell ref="A26:A28"/>
    <mergeCell ref="A35:A37"/>
    <mergeCell ref="A38:A40"/>
    <mergeCell ref="A41:A43"/>
    <mergeCell ref="AF6:AG6"/>
    <mergeCell ref="V6:X6"/>
    <mergeCell ref="T84:X85"/>
    <mergeCell ref="Y6:AA6"/>
    <mergeCell ref="AB6:AD6"/>
    <mergeCell ref="S6:U6"/>
    <mergeCell ref="A71:A73"/>
    <mergeCell ref="A5:A7"/>
    <mergeCell ref="A65:A67"/>
    <mergeCell ref="A68:A70"/>
    <mergeCell ref="A29:A31"/>
    <mergeCell ref="A50:A52"/>
    <mergeCell ref="A44:A46"/>
    <mergeCell ref="A47:A49"/>
    <mergeCell ref="A23:A25"/>
    <mergeCell ref="A11:A13"/>
    <mergeCell ref="A32:A34"/>
    <mergeCell ref="A53:A55"/>
    <mergeCell ref="A56:A58"/>
    <mergeCell ref="A59:A61"/>
    <mergeCell ref="A62:A64"/>
    <mergeCell ref="A8:A10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5"/>
  <sheetViews>
    <sheetView topLeftCell="A124" zoomScale="70" zoomScaleNormal="70" workbookViewId="0">
      <selection activeCell="T65" sqref="T65"/>
    </sheetView>
  </sheetViews>
  <sheetFormatPr defaultRowHeight="15"/>
  <cols>
    <col min="2" max="2" width="19.85546875" customWidth="1"/>
    <col min="3" max="3" width="15.7109375" customWidth="1"/>
    <col min="4" max="4" width="7.42578125" hidden="1" customWidth="1"/>
    <col min="5" max="5" width="11.42578125" hidden="1" customWidth="1"/>
    <col min="6" max="6" width="13.7109375" hidden="1" customWidth="1"/>
    <col min="7" max="7" width="9.140625" hidden="1" customWidth="1"/>
    <col min="8" max="8" width="6" hidden="1" customWidth="1"/>
    <col min="9" max="11" width="9.140625" hidden="1" customWidth="1"/>
    <col min="12" max="12" width="9.28515625" hidden="1" customWidth="1"/>
    <col min="13" max="14" width="10.5703125" hidden="1" customWidth="1"/>
    <col min="15" max="15" width="13.140625" hidden="1" customWidth="1"/>
    <col min="16" max="16" width="14.85546875" hidden="1" customWidth="1"/>
    <col min="17" max="17" width="13.7109375" hidden="1" customWidth="1"/>
    <col min="18" max="18" width="13.85546875" hidden="1" customWidth="1"/>
    <col min="19" max="19" width="13.7109375" customWidth="1"/>
    <col min="20" max="20" width="14.140625" customWidth="1"/>
    <col min="21" max="21" width="9.140625" customWidth="1"/>
    <col min="22" max="22" width="10.140625" customWidth="1"/>
    <col min="23" max="23" width="9.140625" customWidth="1"/>
    <col min="24" max="24" width="10.5703125" customWidth="1"/>
    <col min="25" max="25" width="12.28515625" customWidth="1"/>
    <col min="26" max="26" width="14.140625" customWidth="1"/>
    <col min="27" max="27" width="12.28515625" customWidth="1"/>
    <col min="28" max="28" width="15.140625" customWidth="1"/>
    <col min="29" max="29" width="13.7109375" customWidth="1"/>
    <col min="30" max="30" width="13.28515625" customWidth="1"/>
    <col min="31" max="31" width="9.140625" customWidth="1"/>
    <col min="32" max="32" width="10" customWidth="1"/>
    <col min="33" max="33" width="11.28515625" customWidth="1"/>
    <col min="34" max="34" width="14.28515625" customWidth="1"/>
  </cols>
  <sheetData>
    <row r="1" spans="1:35">
      <c r="A1" t="s">
        <v>30</v>
      </c>
      <c r="P1">
        <v>7</v>
      </c>
      <c r="Q1">
        <v>8</v>
      </c>
      <c r="R1">
        <v>9</v>
      </c>
      <c r="S1">
        <v>10</v>
      </c>
      <c r="T1">
        <v>11</v>
      </c>
    </row>
    <row r="2" spans="1:35" ht="15.75" thickBot="1"/>
    <row r="3" spans="1:35" ht="26.25" customHeight="1">
      <c r="A3" s="156" t="s">
        <v>0</v>
      </c>
      <c r="B3" s="169" t="s">
        <v>1</v>
      </c>
      <c r="C3" s="13" t="s">
        <v>2</v>
      </c>
      <c r="D3" s="160" t="s">
        <v>3</v>
      </c>
      <c r="E3" s="160"/>
      <c r="F3" s="160"/>
      <c r="G3" s="160" t="s">
        <v>4</v>
      </c>
      <c r="H3" s="160"/>
      <c r="I3" s="160"/>
      <c r="J3" s="160" t="s">
        <v>21</v>
      </c>
      <c r="K3" s="160"/>
      <c r="L3" s="160"/>
      <c r="M3" s="160" t="s">
        <v>22</v>
      </c>
      <c r="N3" s="160"/>
      <c r="O3" s="160"/>
      <c r="P3" s="160" t="s">
        <v>24</v>
      </c>
      <c r="Q3" s="160"/>
      <c r="R3" s="160"/>
      <c r="S3" s="160" t="s">
        <v>25</v>
      </c>
      <c r="T3" s="160"/>
      <c r="U3" s="160"/>
      <c r="V3" s="160" t="s">
        <v>26</v>
      </c>
      <c r="W3" s="160"/>
      <c r="X3" s="160"/>
      <c r="Y3" s="160" t="s">
        <v>23</v>
      </c>
      <c r="Z3" s="160"/>
      <c r="AA3" s="160"/>
      <c r="AB3" s="160" t="s">
        <v>27</v>
      </c>
      <c r="AC3" s="160"/>
      <c r="AD3" s="160"/>
      <c r="AE3" s="160" t="s">
        <v>25</v>
      </c>
      <c r="AF3" s="160"/>
      <c r="AG3" s="162"/>
    </row>
    <row r="4" spans="1:35" ht="15.75" thickBot="1">
      <c r="A4" s="158"/>
      <c r="B4" s="171"/>
      <c r="C4" s="1" t="s">
        <v>5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2" t="s">
        <v>17</v>
      </c>
      <c r="V4" s="19" t="s">
        <v>6</v>
      </c>
      <c r="W4" s="19" t="s">
        <v>7</v>
      </c>
      <c r="X4" s="19" t="s">
        <v>8</v>
      </c>
      <c r="Y4" s="19" t="s">
        <v>9</v>
      </c>
      <c r="Z4" s="19" t="s">
        <v>10</v>
      </c>
      <c r="AA4" s="19" t="s">
        <v>11</v>
      </c>
      <c r="AB4" s="19" t="s">
        <v>12</v>
      </c>
      <c r="AC4" s="19" t="s">
        <v>13</v>
      </c>
      <c r="AD4" s="19" t="s">
        <v>14</v>
      </c>
      <c r="AE4" s="19" t="s">
        <v>15</v>
      </c>
      <c r="AF4" s="19" t="s">
        <v>16</v>
      </c>
      <c r="AG4" s="20" t="s">
        <v>17</v>
      </c>
    </row>
    <row r="5" spans="1:35" ht="26.25" customHeight="1">
      <c r="A5" s="167" t="e">
        <f>#REF!</f>
        <v>#REF!</v>
      </c>
      <c r="B5" s="59" t="e">
        <f>#REF!</f>
        <v>#REF!</v>
      </c>
      <c r="C5" s="40" t="e">
        <f>#REF!</f>
        <v>#REF!</v>
      </c>
      <c r="D5" s="37"/>
      <c r="E5" s="25" t="e">
        <f>C5*0.5</f>
        <v>#REF!</v>
      </c>
      <c r="F5" s="17"/>
      <c r="G5" s="17"/>
      <c r="H5" s="17"/>
      <c r="I5" s="17"/>
      <c r="J5" s="17"/>
      <c r="K5" s="17"/>
      <c r="L5" s="17"/>
      <c r="M5" s="17"/>
      <c r="N5" s="17"/>
      <c r="O5" s="25" t="e">
        <f>C5-E5</f>
        <v>#REF!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33"/>
      <c r="AH5" s="39"/>
    </row>
    <row r="6" spans="1:35" ht="15.75" thickBot="1">
      <c r="A6" s="168"/>
      <c r="B6" s="60" t="s">
        <v>18</v>
      </c>
      <c r="C6" s="42" t="e">
        <f>#REF!</f>
        <v>#REF!</v>
      </c>
      <c r="D6" s="38"/>
      <c r="E6" s="27" t="e">
        <f>C6*0.5</f>
        <v>#REF!</v>
      </c>
      <c r="F6" s="18"/>
      <c r="G6" s="18"/>
      <c r="H6" s="18"/>
      <c r="I6" s="18"/>
      <c r="J6" s="18"/>
      <c r="K6" s="18"/>
      <c r="L6" s="18"/>
      <c r="M6" s="18"/>
      <c r="N6" s="18"/>
      <c r="O6" s="27" t="e">
        <f>C6-E6</f>
        <v>#REF!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34"/>
      <c r="AH6" s="39"/>
    </row>
    <row r="7" spans="1:35" ht="21.75" customHeight="1">
      <c r="A7" s="166" t="e">
        <f>#REF!</f>
        <v>#REF!</v>
      </c>
      <c r="B7" s="8" t="e">
        <f>#REF!</f>
        <v>#REF!</v>
      </c>
      <c r="C7" s="56" t="e">
        <f>#REF!</f>
        <v>#REF!</v>
      </c>
      <c r="D7" s="16">
        <f t="shared" ref="D7:AG7" si="0">D9+D11+D13+D15+D17+D19+D21+D23+D25+D27+D29</f>
        <v>0</v>
      </c>
      <c r="E7" s="16">
        <f t="shared" si="0"/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62">
        <f>O9+O11+O13+O15+O17+O19+O21+O23+O25+O27+O29</f>
        <v>0</v>
      </c>
      <c r="P7" s="62">
        <f t="shared" si="0"/>
        <v>0</v>
      </c>
      <c r="Q7" s="62"/>
      <c r="R7" s="62"/>
      <c r="S7" s="28" t="e">
        <f>S9+S11+S13+S15+S17+S19+S21+S23+S25+S27+S29</f>
        <v>#REF!</v>
      </c>
      <c r="T7" s="28" t="e">
        <f>T9+T11+T13+T15+T17+T19+T21+T23+T25+T27+T29</f>
        <v>#REF!</v>
      </c>
      <c r="U7" s="16">
        <f t="shared" si="0"/>
        <v>0</v>
      </c>
      <c r="V7" s="16">
        <f t="shared" si="0"/>
        <v>0</v>
      </c>
      <c r="W7" s="16">
        <f t="shared" si="0"/>
        <v>0</v>
      </c>
      <c r="X7" s="16">
        <f t="shared" si="0"/>
        <v>0</v>
      </c>
      <c r="Y7" s="16">
        <f t="shared" si="0"/>
        <v>0</v>
      </c>
      <c r="Z7" s="16">
        <f t="shared" si="0"/>
        <v>0</v>
      </c>
      <c r="AA7" s="16">
        <f t="shared" si="0"/>
        <v>0</v>
      </c>
      <c r="AB7" s="28" t="e">
        <f t="shared" si="0"/>
        <v>#REF!</v>
      </c>
      <c r="AC7" s="16">
        <f t="shared" si="0"/>
        <v>0</v>
      </c>
      <c r="AD7" s="16">
        <f t="shared" si="0"/>
        <v>0</v>
      </c>
      <c r="AE7" s="16">
        <f t="shared" si="0"/>
        <v>0</v>
      </c>
      <c r="AF7" s="16">
        <f t="shared" si="0"/>
        <v>0</v>
      </c>
      <c r="AG7" s="16">
        <f t="shared" si="0"/>
        <v>0</v>
      </c>
      <c r="AH7" s="39"/>
    </row>
    <row r="8" spans="1:35" ht="15.75" thickBot="1">
      <c r="A8" s="168"/>
      <c r="B8" s="57" t="s">
        <v>18</v>
      </c>
      <c r="C8" s="58" t="e">
        <f>#REF!</f>
        <v>#REF!</v>
      </c>
      <c r="D8" s="16">
        <f t="shared" ref="D8:AG8" si="1">D10+D12+D14+D16+D18+D20+D22+D24+D26+D28+D30</f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62">
        <f t="shared" si="1"/>
        <v>0</v>
      </c>
      <c r="P8" s="62">
        <f t="shared" si="1"/>
        <v>0</v>
      </c>
      <c r="Q8" s="62"/>
      <c r="R8" s="62"/>
      <c r="S8" s="28" t="e">
        <f t="shared" si="1"/>
        <v>#REF!</v>
      </c>
      <c r="T8" s="28" t="e">
        <f t="shared" si="1"/>
        <v>#REF!</v>
      </c>
      <c r="U8" s="16">
        <f t="shared" si="1"/>
        <v>0</v>
      </c>
      <c r="V8" s="16">
        <f t="shared" si="1"/>
        <v>0</v>
      </c>
      <c r="W8" s="16">
        <f t="shared" si="1"/>
        <v>0</v>
      </c>
      <c r="X8" s="16">
        <f t="shared" si="1"/>
        <v>0</v>
      </c>
      <c r="Y8" s="16">
        <f t="shared" si="1"/>
        <v>0</v>
      </c>
      <c r="Z8" s="16">
        <f t="shared" si="1"/>
        <v>0</v>
      </c>
      <c r="AA8" s="16">
        <f t="shared" si="1"/>
        <v>0</v>
      </c>
      <c r="AB8" s="28" t="e">
        <f t="shared" si="1"/>
        <v>#REF!</v>
      </c>
      <c r="AC8" s="16">
        <f t="shared" si="1"/>
        <v>0</v>
      </c>
      <c r="AD8" s="16">
        <f t="shared" si="1"/>
        <v>0</v>
      </c>
      <c r="AE8" s="16">
        <f t="shared" si="1"/>
        <v>0</v>
      </c>
      <c r="AF8" s="16">
        <f t="shared" si="1"/>
        <v>0</v>
      </c>
      <c r="AG8" s="16">
        <f t="shared" si="1"/>
        <v>0</v>
      </c>
      <c r="AH8" s="39"/>
    </row>
    <row r="9" spans="1:35" ht="29.25" customHeight="1">
      <c r="A9" s="156" t="e">
        <f>#REF!</f>
        <v>#REF!</v>
      </c>
      <c r="B9" s="75" t="e">
        <f>#REF!</f>
        <v>#REF!</v>
      </c>
      <c r="C9" s="17" t="e">
        <f>#REF!</f>
        <v>#REF!</v>
      </c>
      <c r="D9" s="17"/>
      <c r="E9" s="17"/>
      <c r="F9" s="17"/>
      <c r="G9" s="17"/>
      <c r="H9" s="17"/>
      <c r="I9" s="17"/>
      <c r="J9" s="17"/>
      <c r="K9" s="17"/>
      <c r="L9" s="17"/>
      <c r="M9" s="31"/>
      <c r="N9" s="31"/>
      <c r="O9" s="17"/>
      <c r="P9" s="37"/>
      <c r="Q9" s="17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35"/>
      <c r="AH9" s="39"/>
    </row>
    <row r="10" spans="1:35" ht="15.75" thickBot="1">
      <c r="A10" s="158"/>
      <c r="B10" s="76" t="s">
        <v>18</v>
      </c>
      <c r="C10" s="18" t="e">
        <f>#REF!</f>
        <v>#REF!</v>
      </c>
      <c r="D10" s="18"/>
      <c r="E10" s="18"/>
      <c r="F10" s="18"/>
      <c r="G10" s="18"/>
      <c r="H10" s="18"/>
      <c r="I10" s="18"/>
      <c r="J10" s="18"/>
      <c r="K10" s="18"/>
      <c r="L10" s="18"/>
      <c r="M10" s="32"/>
      <c r="N10" s="32"/>
      <c r="O10" s="18"/>
      <c r="P10" s="38"/>
      <c r="Q10" s="18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36"/>
      <c r="AH10" s="39"/>
    </row>
    <row r="11" spans="1:35" ht="26.25" customHeight="1">
      <c r="A11" s="156" t="e">
        <f>#REF!</f>
        <v>#REF!</v>
      </c>
      <c r="B11" s="5" t="e">
        <f>#REF!</f>
        <v>#REF!</v>
      </c>
      <c r="C11" s="16" t="e">
        <f>#REF!</f>
        <v>#REF!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1"/>
      <c r="O11" s="31"/>
      <c r="P11" s="16"/>
      <c r="Q11" s="62"/>
      <c r="R11" s="17"/>
      <c r="S11" s="25" t="e">
        <f t="shared" ref="S11:S18" si="2">C11</f>
        <v>#REF!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33"/>
      <c r="AH11" s="39"/>
    </row>
    <row r="12" spans="1:35" ht="15.75" thickBot="1">
      <c r="A12" s="158"/>
      <c r="B12" s="6" t="s">
        <v>18</v>
      </c>
      <c r="C12" s="26" t="e">
        <f>#REF!</f>
        <v>#REF!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2"/>
      <c r="O12" s="32"/>
      <c r="P12" s="26"/>
      <c r="Q12" s="70"/>
      <c r="R12" s="18"/>
      <c r="S12" s="27" t="e">
        <f t="shared" si="2"/>
        <v>#REF!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34"/>
      <c r="AH12" s="39"/>
    </row>
    <row r="13" spans="1:35" ht="24" customHeight="1">
      <c r="A13" s="156" t="e">
        <f>#REF!</f>
        <v>#REF!</v>
      </c>
      <c r="B13" s="3" t="e">
        <f>#REF!</f>
        <v>#REF!</v>
      </c>
      <c r="C13" s="37" t="e">
        <f>#REF!</f>
        <v>#REF!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37"/>
      <c r="R13" s="16"/>
      <c r="S13" s="28" t="e">
        <f t="shared" si="2"/>
        <v>#REF!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35"/>
      <c r="AH13" s="39"/>
    </row>
    <row r="14" spans="1:35" ht="15.75" thickBot="1">
      <c r="A14" s="158"/>
      <c r="B14" s="4" t="s">
        <v>18</v>
      </c>
      <c r="C14" s="38" t="e">
        <f>#REF!</f>
        <v>#REF!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38"/>
      <c r="R14" s="26"/>
      <c r="S14" s="27" t="e">
        <f t="shared" si="2"/>
        <v>#REF!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36"/>
      <c r="AH14" s="39"/>
      <c r="AI14" s="30"/>
    </row>
    <row r="15" spans="1:35" ht="26.25" customHeight="1">
      <c r="A15" s="156" t="e">
        <f>#REF!</f>
        <v>#REF!</v>
      </c>
      <c r="B15" s="5" t="e">
        <f>#REF!</f>
        <v>#REF!</v>
      </c>
      <c r="C15" s="16" t="e">
        <f>#REF!</f>
        <v>#REF!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28" t="e">
        <f t="shared" si="2"/>
        <v>#REF!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33"/>
      <c r="AH15" s="39"/>
      <c r="AI15" s="30"/>
    </row>
    <row r="16" spans="1:35" ht="15.75" thickBot="1">
      <c r="A16" s="158"/>
      <c r="B16" s="21" t="s">
        <v>18</v>
      </c>
      <c r="C16" s="26" t="e">
        <f>#REF!</f>
        <v>#REF!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8"/>
      <c r="S16" s="27" t="e">
        <f t="shared" si="2"/>
        <v>#REF!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34"/>
      <c r="AH16" s="39"/>
      <c r="AI16" s="30"/>
    </row>
    <row r="17" spans="1:35" ht="27.75" customHeight="1">
      <c r="A17" s="156" t="e">
        <f>#REF!</f>
        <v>#REF!</v>
      </c>
      <c r="B17" s="22" t="e">
        <f>#REF!</f>
        <v>#REF!</v>
      </c>
      <c r="C17" s="17" t="e">
        <f>#REF!</f>
        <v>#REF!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37"/>
      <c r="P17" s="17"/>
      <c r="Q17" s="17"/>
      <c r="R17" s="37"/>
      <c r="S17" s="28" t="e">
        <f t="shared" si="2"/>
        <v>#REF!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35"/>
      <c r="AH17" s="39"/>
      <c r="AI17" s="30"/>
    </row>
    <row r="18" spans="1:35" ht="15.75" thickBot="1">
      <c r="A18" s="158"/>
      <c r="B18" s="23" t="s">
        <v>18</v>
      </c>
      <c r="C18" s="18" t="e">
        <f>#REF!</f>
        <v>#REF!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8"/>
      <c r="P18" s="18"/>
      <c r="Q18" s="18"/>
      <c r="R18" s="38"/>
      <c r="S18" s="29" t="e">
        <f t="shared" si="2"/>
        <v>#REF!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36"/>
      <c r="AH18" s="39"/>
      <c r="AI18" s="30"/>
    </row>
    <row r="19" spans="1:35" ht="21" customHeight="1">
      <c r="A19" s="156" t="e">
        <f>#REF!</f>
        <v>#REF!</v>
      </c>
      <c r="B19" s="22" t="e">
        <f>#REF!</f>
        <v>#REF!</v>
      </c>
      <c r="C19" s="16" t="e">
        <f>#REF!</f>
        <v>#REF!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37"/>
      <c r="S19" s="17"/>
      <c r="T19" s="25" t="e">
        <f t="shared" ref="T19:T26" si="3">C19</f>
        <v>#REF!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33"/>
      <c r="AH19" s="39"/>
      <c r="AI19" s="30"/>
    </row>
    <row r="20" spans="1:35" ht="15.75" thickBot="1">
      <c r="A20" s="158"/>
      <c r="B20" s="23" t="s">
        <v>18</v>
      </c>
      <c r="C20" s="26" t="e">
        <f>#REF!</f>
        <v>#REF!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8"/>
      <c r="S20" s="18"/>
      <c r="T20" s="27" t="e">
        <f t="shared" si="3"/>
        <v>#REF!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34"/>
      <c r="AH20" s="39"/>
      <c r="AI20" s="30"/>
    </row>
    <row r="21" spans="1:35" ht="24.75" customHeight="1">
      <c r="A21" s="156" t="e">
        <f>#REF!</f>
        <v>#REF!</v>
      </c>
      <c r="B21" s="22" t="e">
        <f>#REF!</f>
        <v>#REF!</v>
      </c>
      <c r="C21" s="17" t="e">
        <f>#REF!</f>
        <v>#REF!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37"/>
      <c r="R21" s="16"/>
      <c r="S21" s="16"/>
      <c r="T21" s="28" t="e">
        <f t="shared" si="3"/>
        <v>#REF!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35"/>
      <c r="AH21" s="39"/>
      <c r="AI21" s="30"/>
    </row>
    <row r="22" spans="1:35" ht="15.75" thickBot="1">
      <c r="A22" s="158"/>
      <c r="B22" s="23" t="s">
        <v>18</v>
      </c>
      <c r="C22" s="18" t="e">
        <f>#REF!</f>
        <v>#REF!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38"/>
      <c r="R22" s="26"/>
      <c r="S22" s="26"/>
      <c r="T22" s="29" t="e">
        <f t="shared" si="3"/>
        <v>#REF!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36"/>
      <c r="AH22" s="39"/>
      <c r="AI22" s="30"/>
    </row>
    <row r="23" spans="1:35">
      <c r="A23" s="156" t="e">
        <f>#REF!</f>
        <v>#REF!</v>
      </c>
      <c r="B23" s="22" t="e">
        <f>#REF!</f>
        <v>#REF!</v>
      </c>
      <c r="C23" s="16" t="e">
        <f>#REF!</f>
        <v>#REF!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37"/>
      <c r="S23" s="17"/>
      <c r="T23" s="25" t="e">
        <f t="shared" si="3"/>
        <v>#REF!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33"/>
      <c r="AH23" s="39"/>
      <c r="AI23" s="30"/>
    </row>
    <row r="24" spans="1:35" ht="15.75" thickBot="1">
      <c r="A24" s="158"/>
      <c r="B24" s="23" t="s">
        <v>18</v>
      </c>
      <c r="C24" s="26" t="e">
        <f>#REF!</f>
        <v>#REF!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8"/>
      <c r="S24" s="18"/>
      <c r="T24" s="27" t="e">
        <f t="shared" si="3"/>
        <v>#REF!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34"/>
      <c r="AH24" s="39"/>
      <c r="AI24" s="30"/>
    </row>
    <row r="25" spans="1:35" ht="23.25" customHeight="1">
      <c r="A25" s="156" t="e">
        <f>#REF!</f>
        <v>#REF!</v>
      </c>
      <c r="B25" s="22" t="e">
        <f>#REF!</f>
        <v>#REF!</v>
      </c>
      <c r="C25" s="17" t="e">
        <f>#REF!</f>
        <v>#REF!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62"/>
      <c r="S25" s="16"/>
      <c r="T25" s="28" t="e">
        <f t="shared" si="3"/>
        <v>#REF!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35"/>
      <c r="AH25" s="39"/>
      <c r="AI25" s="30"/>
    </row>
    <row r="26" spans="1:35" ht="15.75" thickBot="1">
      <c r="A26" s="158"/>
      <c r="B26" s="23" t="s">
        <v>18</v>
      </c>
      <c r="C26" s="18" t="e">
        <f>#REF!</f>
        <v>#REF!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70"/>
      <c r="S26" s="26"/>
      <c r="T26" s="29" t="e">
        <f t="shared" si="3"/>
        <v>#REF!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36"/>
      <c r="AH26" s="39"/>
      <c r="AI26" s="30"/>
    </row>
    <row r="27" spans="1:35" ht="22.5" customHeight="1">
      <c r="A27" s="156" t="e">
        <f>#REF!</f>
        <v>#REF!</v>
      </c>
      <c r="B27" s="73" t="e">
        <f>#REF!</f>
        <v>#REF!</v>
      </c>
      <c r="C27" s="16" t="e">
        <f>#REF!</f>
        <v>#REF!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62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33"/>
      <c r="AH27" s="39"/>
      <c r="AI27" s="30"/>
    </row>
    <row r="28" spans="1:35" ht="15.75" thickBot="1">
      <c r="A28" s="158"/>
      <c r="B28" s="74" t="s">
        <v>18</v>
      </c>
      <c r="C28" s="26" t="e">
        <f>#REF!</f>
        <v>#REF!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70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36"/>
      <c r="AH28" s="39"/>
      <c r="AI28" s="30"/>
    </row>
    <row r="29" spans="1:35" ht="27.75" customHeight="1">
      <c r="A29" s="156" t="e">
        <f>#REF!</f>
        <v>#REF!</v>
      </c>
      <c r="B29" s="22" t="e">
        <f>#REF!</f>
        <v>#REF!</v>
      </c>
      <c r="C29" s="17" t="e">
        <f>#REF!</f>
        <v>#REF!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25" t="e">
        <f>C29</f>
        <v>#REF!</v>
      </c>
      <c r="AC29" s="17"/>
      <c r="AD29" s="17"/>
      <c r="AE29" s="17"/>
      <c r="AF29" s="17"/>
      <c r="AG29" s="33"/>
      <c r="AH29" s="39"/>
      <c r="AI29" s="30"/>
    </row>
    <row r="30" spans="1:35" ht="15.75" thickBot="1">
      <c r="A30" s="158"/>
      <c r="B30" s="23" t="s">
        <v>18</v>
      </c>
      <c r="C30" s="18" t="e">
        <f>#REF!</f>
        <v>#REF!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38"/>
      <c r="P30" s="38"/>
      <c r="Q30" s="38"/>
      <c r="R30" s="38"/>
      <c r="S30" s="18"/>
      <c r="T30" s="18"/>
      <c r="U30" s="18"/>
      <c r="V30" s="18"/>
      <c r="W30" s="18"/>
      <c r="X30" s="18"/>
      <c r="Y30" s="18"/>
      <c r="Z30" s="18"/>
      <c r="AA30" s="18"/>
      <c r="AB30" s="27" t="e">
        <f>C30</f>
        <v>#REF!</v>
      </c>
      <c r="AC30" s="18"/>
      <c r="AD30" s="18"/>
      <c r="AE30" s="18"/>
      <c r="AF30" s="18"/>
      <c r="AG30" s="34"/>
      <c r="AH30" s="61"/>
      <c r="AI30" s="30"/>
    </row>
    <row r="31" spans="1:35" ht="21.75" customHeight="1">
      <c r="A31" s="177" t="e">
        <f>#REF!</f>
        <v>#REF!</v>
      </c>
      <c r="B31" s="52" t="e">
        <f>#REF!</f>
        <v>#REF!</v>
      </c>
      <c r="C31" s="53" t="e">
        <f>#REF!</f>
        <v>#REF!</v>
      </c>
      <c r="D31" s="56">
        <f>D33+D91+D93+D95+D97</f>
        <v>0</v>
      </c>
      <c r="E31" s="56">
        <f t="shared" ref="E31:AG32" si="4">E33+E91+E93+E95+E97</f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56">
        <f t="shared" si="4"/>
        <v>0</v>
      </c>
      <c r="O31" s="49">
        <f t="shared" si="4"/>
        <v>0</v>
      </c>
      <c r="P31" s="49">
        <f t="shared" si="4"/>
        <v>0</v>
      </c>
      <c r="Q31" s="49">
        <f t="shared" si="4"/>
        <v>0</v>
      </c>
      <c r="R31" s="49">
        <f t="shared" si="4"/>
        <v>0</v>
      </c>
      <c r="S31" s="71" t="e">
        <f t="shared" si="4"/>
        <v>#REF!</v>
      </c>
      <c r="T31" s="71" t="e">
        <f t="shared" si="4"/>
        <v>#REF!</v>
      </c>
      <c r="U31" s="56">
        <f t="shared" si="4"/>
        <v>0</v>
      </c>
      <c r="V31" s="56">
        <f t="shared" si="4"/>
        <v>0</v>
      </c>
      <c r="W31" s="56">
        <f t="shared" si="4"/>
        <v>0</v>
      </c>
      <c r="X31" s="71" t="e">
        <f t="shared" si="4"/>
        <v>#REF!</v>
      </c>
      <c r="Y31" s="71" t="e">
        <f t="shared" si="4"/>
        <v>#REF!</v>
      </c>
      <c r="Z31" s="71" t="e">
        <f t="shared" si="4"/>
        <v>#REF!</v>
      </c>
      <c r="AA31" s="71" t="e">
        <f t="shared" si="4"/>
        <v>#REF!</v>
      </c>
      <c r="AB31" s="71" t="e">
        <f t="shared" si="4"/>
        <v>#REF!</v>
      </c>
      <c r="AC31" s="71" t="e">
        <f t="shared" si="4"/>
        <v>#REF!</v>
      </c>
      <c r="AD31" s="71" t="e">
        <f t="shared" si="4"/>
        <v>#REF!</v>
      </c>
      <c r="AE31" s="56">
        <f t="shared" si="4"/>
        <v>0</v>
      </c>
      <c r="AF31" s="56">
        <f t="shared" si="4"/>
        <v>0</v>
      </c>
      <c r="AG31" s="56">
        <f t="shared" si="4"/>
        <v>0</v>
      </c>
      <c r="AH31" s="61"/>
      <c r="AI31" s="30"/>
    </row>
    <row r="32" spans="1:35" ht="15.75" thickBot="1">
      <c r="A32" s="178"/>
      <c r="B32" s="54" t="s">
        <v>18</v>
      </c>
      <c r="C32" s="55" t="e">
        <f>#REF!</f>
        <v>#REF!</v>
      </c>
      <c r="D32" s="56">
        <f>D34+D92+D94+D96+D98</f>
        <v>0</v>
      </c>
      <c r="E32" s="56">
        <f t="shared" si="4"/>
        <v>0</v>
      </c>
      <c r="F32" s="56">
        <f t="shared" si="4"/>
        <v>0</v>
      </c>
      <c r="G32" s="56">
        <f t="shared" si="4"/>
        <v>0</v>
      </c>
      <c r="H32" s="56">
        <f t="shared" si="4"/>
        <v>0</v>
      </c>
      <c r="I32" s="56">
        <f t="shared" si="4"/>
        <v>0</v>
      </c>
      <c r="J32" s="56">
        <f t="shared" si="4"/>
        <v>0</v>
      </c>
      <c r="K32" s="56">
        <f t="shared" si="4"/>
        <v>0</v>
      </c>
      <c r="L32" s="56">
        <f t="shared" si="4"/>
        <v>0</v>
      </c>
      <c r="M32" s="56">
        <f t="shared" si="4"/>
        <v>0</v>
      </c>
      <c r="N32" s="56">
        <f t="shared" si="4"/>
        <v>0</v>
      </c>
      <c r="O32" s="49">
        <f t="shared" si="4"/>
        <v>0</v>
      </c>
      <c r="P32" s="49">
        <f t="shared" si="4"/>
        <v>0</v>
      </c>
      <c r="Q32" s="49">
        <f t="shared" si="4"/>
        <v>0</v>
      </c>
      <c r="R32" s="49">
        <f t="shared" si="4"/>
        <v>0</v>
      </c>
      <c r="S32" s="71" t="e">
        <f t="shared" si="4"/>
        <v>#REF!</v>
      </c>
      <c r="T32" s="71" t="e">
        <f t="shared" si="4"/>
        <v>#REF!</v>
      </c>
      <c r="U32" s="56">
        <f t="shared" si="4"/>
        <v>0</v>
      </c>
      <c r="V32" s="56">
        <f t="shared" si="4"/>
        <v>0</v>
      </c>
      <c r="W32" s="56">
        <f t="shared" si="4"/>
        <v>0</v>
      </c>
      <c r="X32" s="71" t="e">
        <f t="shared" si="4"/>
        <v>#REF!</v>
      </c>
      <c r="Y32" s="71" t="e">
        <f t="shared" si="4"/>
        <v>#REF!</v>
      </c>
      <c r="Z32" s="71" t="e">
        <f t="shared" si="4"/>
        <v>#REF!</v>
      </c>
      <c r="AA32" s="71" t="e">
        <f t="shared" si="4"/>
        <v>#REF!</v>
      </c>
      <c r="AB32" s="71" t="e">
        <f t="shared" si="4"/>
        <v>#REF!</v>
      </c>
      <c r="AC32" s="71" t="e">
        <f t="shared" si="4"/>
        <v>#REF!</v>
      </c>
      <c r="AD32" s="71" t="e">
        <f t="shared" si="4"/>
        <v>#REF!</v>
      </c>
      <c r="AE32" s="56">
        <f t="shared" si="4"/>
        <v>0</v>
      </c>
      <c r="AF32" s="56">
        <f t="shared" si="4"/>
        <v>0</v>
      </c>
      <c r="AG32" s="56">
        <f t="shared" si="4"/>
        <v>0</v>
      </c>
      <c r="AH32" s="61"/>
      <c r="AI32" s="30"/>
    </row>
    <row r="33" spans="1:35" ht="35.25" customHeight="1" thickBot="1">
      <c r="A33" s="156" t="e">
        <f>#REF!</f>
        <v>#REF!</v>
      </c>
      <c r="B33" s="22" t="e">
        <f>#REF!</f>
        <v>#REF!</v>
      </c>
      <c r="C33" s="37" t="e">
        <f>#REF!</f>
        <v>#REF!</v>
      </c>
      <c r="D33" s="17">
        <f>D35+D37+D39+D41+D51+D73+D75+D77+D79+D81+D83+D85+D87+D89</f>
        <v>0</v>
      </c>
      <c r="E33" s="17">
        <f t="shared" ref="E33:AG34" si="5">E35+E37+E39+E41+E51+E73+E75+E77+E79+E81+E83+E85+E87+E89</f>
        <v>0</v>
      </c>
      <c r="F33" s="17">
        <f t="shared" si="5"/>
        <v>0</v>
      </c>
      <c r="G33" s="17">
        <f t="shared" si="5"/>
        <v>0</v>
      </c>
      <c r="H33" s="17">
        <f t="shared" si="5"/>
        <v>0</v>
      </c>
      <c r="I33" s="17">
        <f t="shared" si="5"/>
        <v>0</v>
      </c>
      <c r="J33" s="17">
        <f t="shared" si="5"/>
        <v>0</v>
      </c>
      <c r="K33" s="17">
        <f t="shared" si="5"/>
        <v>0</v>
      </c>
      <c r="L33" s="17">
        <f t="shared" si="5"/>
        <v>0</v>
      </c>
      <c r="M33" s="17">
        <f t="shared" si="5"/>
        <v>0</v>
      </c>
      <c r="N33" s="17">
        <f t="shared" si="5"/>
        <v>0</v>
      </c>
      <c r="O33" s="37">
        <f t="shared" si="5"/>
        <v>0</v>
      </c>
      <c r="P33" s="37">
        <f t="shared" si="5"/>
        <v>0</v>
      </c>
      <c r="Q33" s="37">
        <f t="shared" si="5"/>
        <v>0</v>
      </c>
      <c r="R33" s="37">
        <f t="shared" si="5"/>
        <v>0</v>
      </c>
      <c r="S33" s="25" t="e">
        <f t="shared" si="5"/>
        <v>#REF!</v>
      </c>
      <c r="T33" s="25" t="e">
        <f t="shared" si="5"/>
        <v>#REF!</v>
      </c>
      <c r="U33" s="17">
        <f t="shared" si="5"/>
        <v>0</v>
      </c>
      <c r="V33" s="17">
        <f t="shared" si="5"/>
        <v>0</v>
      </c>
      <c r="W33" s="17">
        <f t="shared" si="5"/>
        <v>0</v>
      </c>
      <c r="X33" s="25" t="e">
        <f t="shared" si="5"/>
        <v>#REF!</v>
      </c>
      <c r="Y33" s="25" t="e">
        <f t="shared" si="5"/>
        <v>#REF!</v>
      </c>
      <c r="Z33" s="25" t="e">
        <f t="shared" si="5"/>
        <v>#REF!</v>
      </c>
      <c r="AA33" s="25" t="e">
        <f t="shared" si="5"/>
        <v>#REF!</v>
      </c>
      <c r="AB33" s="25" t="e">
        <f t="shared" si="5"/>
        <v>#REF!</v>
      </c>
      <c r="AC33" s="25" t="e">
        <f t="shared" si="5"/>
        <v>#REF!</v>
      </c>
      <c r="AD33" s="25" t="e">
        <f t="shared" si="5"/>
        <v>#REF!</v>
      </c>
      <c r="AE33" s="17">
        <f t="shared" si="5"/>
        <v>0</v>
      </c>
      <c r="AF33" s="17">
        <f t="shared" si="5"/>
        <v>0</v>
      </c>
      <c r="AG33" s="17">
        <f t="shared" si="5"/>
        <v>0</v>
      </c>
      <c r="AH33" s="61"/>
      <c r="AI33" s="30"/>
    </row>
    <row r="34" spans="1:35" ht="15.75" thickBot="1">
      <c r="A34" s="158"/>
      <c r="B34" s="23" t="s">
        <v>18</v>
      </c>
      <c r="C34" s="38" t="e">
        <f>#REF!</f>
        <v>#REF!</v>
      </c>
      <c r="D34" s="17">
        <f>D36+D38+D40+D42+D52+D74+D76+D78+D80+D82+D84+D86+D88+D90</f>
        <v>0</v>
      </c>
      <c r="E34" s="17">
        <f t="shared" si="5"/>
        <v>0</v>
      </c>
      <c r="F34" s="17">
        <f t="shared" si="5"/>
        <v>0</v>
      </c>
      <c r="G34" s="17">
        <f t="shared" si="5"/>
        <v>0</v>
      </c>
      <c r="H34" s="17">
        <f t="shared" si="5"/>
        <v>0</v>
      </c>
      <c r="I34" s="17">
        <f t="shared" si="5"/>
        <v>0</v>
      </c>
      <c r="J34" s="17">
        <f t="shared" si="5"/>
        <v>0</v>
      </c>
      <c r="K34" s="17">
        <f t="shared" si="5"/>
        <v>0</v>
      </c>
      <c r="L34" s="17">
        <f t="shared" si="5"/>
        <v>0</v>
      </c>
      <c r="M34" s="17">
        <f t="shared" si="5"/>
        <v>0</v>
      </c>
      <c r="N34" s="17">
        <f t="shared" si="5"/>
        <v>0</v>
      </c>
      <c r="O34" s="37">
        <f t="shared" si="5"/>
        <v>0</v>
      </c>
      <c r="P34" s="37">
        <f t="shared" si="5"/>
        <v>0</v>
      </c>
      <c r="Q34" s="37">
        <f t="shared" si="5"/>
        <v>0</v>
      </c>
      <c r="R34" s="37">
        <f t="shared" si="5"/>
        <v>0</v>
      </c>
      <c r="S34" s="25" t="e">
        <f t="shared" si="5"/>
        <v>#REF!</v>
      </c>
      <c r="T34" s="25" t="e">
        <f t="shared" si="5"/>
        <v>#REF!</v>
      </c>
      <c r="U34" s="17">
        <f t="shared" si="5"/>
        <v>0</v>
      </c>
      <c r="V34" s="17">
        <f t="shared" si="5"/>
        <v>0</v>
      </c>
      <c r="W34" s="17">
        <f t="shared" si="5"/>
        <v>0</v>
      </c>
      <c r="X34" s="25" t="e">
        <f t="shared" si="5"/>
        <v>#REF!</v>
      </c>
      <c r="Y34" s="25" t="e">
        <f t="shared" si="5"/>
        <v>#REF!</v>
      </c>
      <c r="Z34" s="25" t="e">
        <f t="shared" si="5"/>
        <v>#REF!</v>
      </c>
      <c r="AA34" s="25" t="e">
        <f t="shared" si="5"/>
        <v>#REF!</v>
      </c>
      <c r="AB34" s="25" t="e">
        <f t="shared" si="5"/>
        <v>#REF!</v>
      </c>
      <c r="AC34" s="25" t="e">
        <f t="shared" si="5"/>
        <v>#REF!</v>
      </c>
      <c r="AD34" s="25" t="e">
        <f t="shared" si="5"/>
        <v>#REF!</v>
      </c>
      <c r="AE34" s="17">
        <f t="shared" si="5"/>
        <v>0</v>
      </c>
      <c r="AF34" s="17">
        <f t="shared" si="5"/>
        <v>0</v>
      </c>
      <c r="AG34" s="17">
        <f t="shared" si="5"/>
        <v>0</v>
      </c>
      <c r="AH34" s="61"/>
      <c r="AI34" s="30"/>
    </row>
    <row r="35" spans="1:35">
      <c r="A35" s="156" t="e">
        <f>#REF!</f>
        <v>#REF!</v>
      </c>
      <c r="B35" s="22" t="e">
        <f>#REF!</f>
        <v>#REF!</v>
      </c>
      <c r="C35" s="37" t="e">
        <f>#REF!</f>
        <v>#REF!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25" t="e">
        <f>C35</f>
        <v>#REF!</v>
      </c>
      <c r="AB35" s="37"/>
      <c r="AC35" s="37"/>
      <c r="AD35" s="37"/>
      <c r="AE35" s="37"/>
      <c r="AF35" s="37"/>
      <c r="AG35" s="37"/>
      <c r="AH35" s="61"/>
      <c r="AI35" s="30"/>
    </row>
    <row r="36" spans="1:35" ht="15.75" thickBot="1">
      <c r="A36" s="158"/>
      <c r="B36" s="23" t="s">
        <v>18</v>
      </c>
      <c r="C36" s="38" t="e">
        <f>#REF!</f>
        <v>#REF!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27" t="e">
        <f>C36</f>
        <v>#REF!</v>
      </c>
      <c r="AB36" s="38"/>
      <c r="AC36" s="38"/>
      <c r="AD36" s="38"/>
      <c r="AE36" s="38"/>
      <c r="AF36" s="38"/>
      <c r="AG36" s="38"/>
      <c r="AH36" s="61"/>
      <c r="AI36" s="30"/>
    </row>
    <row r="37" spans="1:35">
      <c r="A37" s="156" t="e">
        <f>#REF!</f>
        <v>#REF!</v>
      </c>
      <c r="B37" s="22" t="e">
        <f>#REF!</f>
        <v>#REF!</v>
      </c>
      <c r="C37" s="37" t="e">
        <f>#REF!</f>
        <v>#REF!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25" t="e">
        <f>C37</f>
        <v>#REF!</v>
      </c>
      <c r="AB37" s="37"/>
      <c r="AC37" s="37"/>
      <c r="AD37" s="37"/>
      <c r="AE37" s="37"/>
      <c r="AF37" s="37"/>
      <c r="AG37" s="37"/>
      <c r="AH37" s="61"/>
      <c r="AI37" s="30"/>
    </row>
    <row r="38" spans="1:35" ht="15.75" thickBot="1">
      <c r="A38" s="158"/>
      <c r="B38" s="23" t="s">
        <v>18</v>
      </c>
      <c r="C38" s="38" t="e">
        <f>#REF!</f>
        <v>#REF!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27" t="e">
        <f>C38</f>
        <v>#REF!</v>
      </c>
      <c r="AB38" s="38"/>
      <c r="AC38" s="38"/>
      <c r="AD38" s="38"/>
      <c r="AE38" s="38"/>
      <c r="AF38" s="38"/>
      <c r="AG38" s="38"/>
      <c r="AH38" s="61"/>
      <c r="AI38" s="30"/>
    </row>
    <row r="39" spans="1:35">
      <c r="A39" s="156" t="e">
        <f>#REF!</f>
        <v>#REF!</v>
      </c>
      <c r="B39" s="22" t="e">
        <f>#REF!</f>
        <v>#REF!</v>
      </c>
      <c r="C39" s="37" t="e">
        <f>#REF!</f>
        <v>#REF!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5" t="e">
        <f>C39</f>
        <v>#REF!</v>
      </c>
      <c r="AC39" s="37"/>
      <c r="AD39" s="37"/>
      <c r="AE39" s="37"/>
      <c r="AF39" s="37"/>
      <c r="AG39" s="37"/>
      <c r="AH39" s="61"/>
      <c r="AI39" s="30"/>
    </row>
    <row r="40" spans="1:35" ht="15.75" thickBot="1">
      <c r="A40" s="158"/>
      <c r="B40" s="23" t="s">
        <v>18</v>
      </c>
      <c r="C40" s="38" t="e">
        <f>#REF!</f>
        <v>#REF!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27" t="e">
        <f>C40</f>
        <v>#REF!</v>
      </c>
      <c r="AC40" s="38"/>
      <c r="AD40" s="38"/>
      <c r="AE40" s="38"/>
      <c r="AF40" s="38"/>
      <c r="AG40" s="38"/>
      <c r="AH40" s="61"/>
      <c r="AI40" s="30"/>
    </row>
    <row r="41" spans="1:35">
      <c r="A41" s="166" t="e">
        <f>#REF!</f>
        <v>#REF!</v>
      </c>
      <c r="B41" s="22" t="e">
        <f>#REF!</f>
        <v>#REF!</v>
      </c>
      <c r="C41" s="43" t="e">
        <f>#REF!</f>
        <v>#REF!</v>
      </c>
      <c r="D41" s="43">
        <f>D43+D45+D47+D49</f>
        <v>0</v>
      </c>
      <c r="E41" s="43">
        <f t="shared" ref="E41:AG42" si="6">E43+E45+E47+E49</f>
        <v>0</v>
      </c>
      <c r="F41" s="43">
        <f t="shared" si="6"/>
        <v>0</v>
      </c>
      <c r="G41" s="43">
        <f t="shared" si="6"/>
        <v>0</v>
      </c>
      <c r="H41" s="43">
        <f t="shared" si="6"/>
        <v>0</v>
      </c>
      <c r="I41" s="43">
        <f t="shared" si="6"/>
        <v>0</v>
      </c>
      <c r="J41" s="43">
        <f t="shared" si="6"/>
        <v>0</v>
      </c>
      <c r="K41" s="43">
        <f t="shared" si="6"/>
        <v>0</v>
      </c>
      <c r="L41" s="43">
        <f t="shared" si="6"/>
        <v>0</v>
      </c>
      <c r="M41" s="43">
        <f t="shared" si="6"/>
        <v>0</v>
      </c>
      <c r="N41" s="43">
        <f t="shared" si="6"/>
        <v>0</v>
      </c>
      <c r="O41" s="43">
        <f>O43+O45+O47+O49</f>
        <v>0</v>
      </c>
      <c r="P41" s="43">
        <f t="shared" si="6"/>
        <v>0</v>
      </c>
      <c r="Q41" s="43">
        <f t="shared" si="6"/>
        <v>0</v>
      </c>
      <c r="R41" s="43">
        <f t="shared" si="6"/>
        <v>0</v>
      </c>
      <c r="S41" s="44" t="e">
        <f t="shared" si="6"/>
        <v>#REF!</v>
      </c>
      <c r="T41" s="43">
        <f t="shared" si="6"/>
        <v>0</v>
      </c>
      <c r="U41" s="43">
        <f t="shared" si="6"/>
        <v>0</v>
      </c>
      <c r="V41" s="43">
        <f t="shared" si="6"/>
        <v>0</v>
      </c>
      <c r="W41" s="43">
        <f t="shared" si="6"/>
        <v>0</v>
      </c>
      <c r="X41" s="43" t="e">
        <f t="shared" si="6"/>
        <v>#REF!</v>
      </c>
      <c r="Y41" s="43">
        <f t="shared" si="6"/>
        <v>0</v>
      </c>
      <c r="Z41" s="43">
        <f t="shared" si="6"/>
        <v>0</v>
      </c>
      <c r="AA41" s="43">
        <f t="shared" si="6"/>
        <v>0</v>
      </c>
      <c r="AB41" s="43">
        <f t="shared" si="6"/>
        <v>0</v>
      </c>
      <c r="AC41" s="43">
        <f t="shared" si="6"/>
        <v>0</v>
      </c>
      <c r="AD41" s="43">
        <f t="shared" si="6"/>
        <v>0</v>
      </c>
      <c r="AE41" s="43">
        <f t="shared" si="6"/>
        <v>0</v>
      </c>
      <c r="AF41" s="43">
        <f t="shared" si="6"/>
        <v>0</v>
      </c>
      <c r="AG41" s="43">
        <f t="shared" si="6"/>
        <v>0</v>
      </c>
      <c r="AH41" s="61"/>
      <c r="AI41" s="30"/>
    </row>
    <row r="42" spans="1:35" ht="15.75" thickBot="1">
      <c r="A42" s="168"/>
      <c r="B42" s="23" t="s">
        <v>18</v>
      </c>
      <c r="C42" s="45" t="e">
        <f>#REF!</f>
        <v>#REF!</v>
      </c>
      <c r="D42" s="45">
        <f>D44+D46+D48+D50</f>
        <v>0</v>
      </c>
      <c r="E42" s="45">
        <f t="shared" si="6"/>
        <v>0</v>
      </c>
      <c r="F42" s="45">
        <f t="shared" si="6"/>
        <v>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6" t="e">
        <f t="shared" si="6"/>
        <v>#REF!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 t="e">
        <f t="shared" si="6"/>
        <v>#REF!</v>
      </c>
      <c r="Y42" s="45">
        <f t="shared" si="6"/>
        <v>0</v>
      </c>
      <c r="Z42" s="45">
        <f t="shared" si="6"/>
        <v>0</v>
      </c>
      <c r="AA42" s="45">
        <f t="shared" si="6"/>
        <v>0</v>
      </c>
      <c r="AB42" s="45">
        <f t="shared" si="6"/>
        <v>0</v>
      </c>
      <c r="AC42" s="45">
        <f t="shared" si="6"/>
        <v>0</v>
      </c>
      <c r="AD42" s="45">
        <f t="shared" si="6"/>
        <v>0</v>
      </c>
      <c r="AE42" s="45">
        <f t="shared" si="6"/>
        <v>0</v>
      </c>
      <c r="AF42" s="45">
        <f t="shared" si="6"/>
        <v>0</v>
      </c>
      <c r="AG42" s="45">
        <f t="shared" si="6"/>
        <v>0</v>
      </c>
      <c r="AH42" s="61"/>
      <c r="AI42" s="30"/>
    </row>
    <row r="43" spans="1:35">
      <c r="A43" s="156" t="e">
        <f>#REF!</f>
        <v>#REF!</v>
      </c>
      <c r="B43" s="22" t="e">
        <f>#REF!</f>
        <v>#REF!</v>
      </c>
      <c r="C43" s="37" t="e">
        <f>#REF!</f>
        <v>#REF!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25" t="e">
        <f t="shared" ref="S43:S48" si="7">C43</f>
        <v>#REF!</v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61"/>
      <c r="AI43" s="30"/>
    </row>
    <row r="44" spans="1:35" ht="15.75" thickBot="1">
      <c r="A44" s="158"/>
      <c r="B44" s="23" t="s">
        <v>18</v>
      </c>
      <c r="C44" s="38" t="e">
        <f>#REF!</f>
        <v>#REF!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27" t="e">
        <f t="shared" si="7"/>
        <v>#REF!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61"/>
      <c r="AI44" s="30"/>
    </row>
    <row r="45" spans="1:35">
      <c r="A45" s="156" t="e">
        <f>#REF!</f>
        <v>#REF!</v>
      </c>
      <c r="B45" s="22" t="e">
        <f>#REF!</f>
        <v>#REF!</v>
      </c>
      <c r="C45" s="37" t="e">
        <f>#REF!</f>
        <v>#REF!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25" t="e">
        <f t="shared" si="7"/>
        <v>#REF!</v>
      </c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61"/>
      <c r="AI45" s="30"/>
    </row>
    <row r="46" spans="1:35" ht="15.75" thickBot="1">
      <c r="A46" s="158"/>
      <c r="B46" s="23" t="s">
        <v>18</v>
      </c>
      <c r="C46" s="38" t="e">
        <f>#REF!</f>
        <v>#REF!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27" t="e">
        <f t="shared" si="7"/>
        <v>#REF!</v>
      </c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61"/>
      <c r="AI46" s="30"/>
    </row>
    <row r="47" spans="1:35">
      <c r="A47" s="156" t="e">
        <f>#REF!</f>
        <v>#REF!</v>
      </c>
      <c r="B47" s="22" t="e">
        <f>#REF!</f>
        <v>#REF!</v>
      </c>
      <c r="C47" s="37" t="e">
        <f>#REF!</f>
        <v>#REF!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25" t="e">
        <f t="shared" si="7"/>
        <v>#REF!</v>
      </c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61"/>
      <c r="AI47" s="30"/>
    </row>
    <row r="48" spans="1:35" ht="15.75" thickBot="1">
      <c r="A48" s="158"/>
      <c r="B48" s="23" t="s">
        <v>18</v>
      </c>
      <c r="C48" s="38" t="e">
        <f>#REF!</f>
        <v>#REF!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27" t="e">
        <f t="shared" si="7"/>
        <v>#REF!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61"/>
      <c r="AI48" s="30"/>
    </row>
    <row r="49" spans="1:35">
      <c r="A49" s="156" t="e">
        <f>#REF!</f>
        <v>#REF!</v>
      </c>
      <c r="B49" s="22" t="e">
        <f>#REF!</f>
        <v>#REF!</v>
      </c>
      <c r="C49" s="37" t="e">
        <f>#REF!</f>
        <v>#REF!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25" t="e">
        <f>C49</f>
        <v>#REF!</v>
      </c>
      <c r="Y49" s="37"/>
      <c r="Z49" s="37"/>
      <c r="AA49" s="37"/>
      <c r="AB49" s="37"/>
      <c r="AC49" s="37"/>
      <c r="AD49" s="37"/>
      <c r="AE49" s="37"/>
      <c r="AF49" s="37"/>
      <c r="AG49" s="37"/>
      <c r="AH49" s="39"/>
      <c r="AI49" s="30"/>
    </row>
    <row r="50" spans="1:35" ht="15.75" thickBot="1">
      <c r="A50" s="158"/>
      <c r="B50" s="23" t="s">
        <v>18</v>
      </c>
      <c r="C50" s="38" t="e">
        <f>#REF!</f>
        <v>#REF!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7" t="e">
        <f>C50</f>
        <v>#REF!</v>
      </c>
      <c r="Y50" s="38"/>
      <c r="Z50" s="38"/>
      <c r="AA50" s="38"/>
      <c r="AB50" s="38"/>
      <c r="AC50" s="38"/>
      <c r="AD50" s="38"/>
      <c r="AE50" s="38"/>
      <c r="AF50" s="38"/>
      <c r="AG50" s="38"/>
      <c r="AH50" s="39"/>
      <c r="AI50" s="30"/>
    </row>
    <row r="51" spans="1:35">
      <c r="A51" s="166" t="e">
        <f>#REF!</f>
        <v>#REF!</v>
      </c>
      <c r="B51" s="24" t="e">
        <f>#REF!</f>
        <v>#REF!</v>
      </c>
      <c r="C51" s="47" t="e">
        <f>#REF!</f>
        <v>#REF!</v>
      </c>
      <c r="D51" s="47">
        <f>D53+D55+D57+D59+D61+D63+D65+D67+D69+D71</f>
        <v>0</v>
      </c>
      <c r="E51" s="47">
        <f t="shared" ref="E51:AG52" si="8">E53+E55+E57+E59+E61+E63+E65+E67+E69+E71</f>
        <v>0</v>
      </c>
      <c r="F51" s="47">
        <f t="shared" si="8"/>
        <v>0</v>
      </c>
      <c r="G51" s="47">
        <f t="shared" si="8"/>
        <v>0</v>
      </c>
      <c r="H51" s="47">
        <f t="shared" si="8"/>
        <v>0</v>
      </c>
      <c r="I51" s="47">
        <f t="shared" si="8"/>
        <v>0</v>
      </c>
      <c r="J51" s="47">
        <f t="shared" si="8"/>
        <v>0</v>
      </c>
      <c r="K51" s="47">
        <f t="shared" si="8"/>
        <v>0</v>
      </c>
      <c r="L51" s="47">
        <f t="shared" si="8"/>
        <v>0</v>
      </c>
      <c r="M51" s="47">
        <f t="shared" si="8"/>
        <v>0</v>
      </c>
      <c r="N51" s="47">
        <f t="shared" si="8"/>
        <v>0</v>
      </c>
      <c r="O51" s="47">
        <f t="shared" si="8"/>
        <v>0</v>
      </c>
      <c r="P51" s="47">
        <f t="shared" si="8"/>
        <v>0</v>
      </c>
      <c r="Q51" s="47">
        <f t="shared" si="8"/>
        <v>0</v>
      </c>
      <c r="R51" s="47">
        <f t="shared" si="8"/>
        <v>0</v>
      </c>
      <c r="S51" s="48" t="e">
        <f t="shared" si="8"/>
        <v>#REF!</v>
      </c>
      <c r="T51" s="47" t="e">
        <f t="shared" si="8"/>
        <v>#REF!</v>
      </c>
      <c r="U51" s="47">
        <f t="shared" si="8"/>
        <v>0</v>
      </c>
      <c r="V51" s="47">
        <f t="shared" si="8"/>
        <v>0</v>
      </c>
      <c r="W51" s="47">
        <f t="shared" si="8"/>
        <v>0</v>
      </c>
      <c r="X51" s="47" t="e">
        <f t="shared" si="8"/>
        <v>#REF!</v>
      </c>
      <c r="Y51" s="47" t="e">
        <f t="shared" si="8"/>
        <v>#REF!</v>
      </c>
      <c r="Z51" s="47" t="e">
        <f t="shared" si="8"/>
        <v>#REF!</v>
      </c>
      <c r="AA51" s="47">
        <f t="shared" si="8"/>
        <v>0</v>
      </c>
      <c r="AB51" s="47">
        <f t="shared" si="8"/>
        <v>0</v>
      </c>
      <c r="AC51" s="47">
        <f t="shared" si="8"/>
        <v>0</v>
      </c>
      <c r="AD51" s="47">
        <f t="shared" si="8"/>
        <v>0</v>
      </c>
      <c r="AE51" s="47">
        <f t="shared" si="8"/>
        <v>0</v>
      </c>
      <c r="AF51" s="47">
        <f t="shared" si="8"/>
        <v>0</v>
      </c>
      <c r="AG51" s="47">
        <f t="shared" si="8"/>
        <v>0</v>
      </c>
      <c r="AH51" s="39"/>
      <c r="AI51" s="30"/>
    </row>
    <row r="52" spans="1:35" ht="15.75" thickBot="1">
      <c r="A52" s="168"/>
      <c r="B52" s="41" t="s">
        <v>18</v>
      </c>
      <c r="C52" s="50" t="e">
        <f>#REF!</f>
        <v>#REF!</v>
      </c>
      <c r="D52" s="49">
        <f>D54+D56+D58+D60+D62+D64+D66+D68+D70+D72</f>
        <v>0</v>
      </c>
      <c r="E52" s="49">
        <f t="shared" si="8"/>
        <v>0</v>
      </c>
      <c r="F52" s="49">
        <f t="shared" si="8"/>
        <v>0</v>
      </c>
      <c r="G52" s="49">
        <f t="shared" si="8"/>
        <v>0</v>
      </c>
      <c r="H52" s="49">
        <f t="shared" si="8"/>
        <v>0</v>
      </c>
      <c r="I52" s="49">
        <f t="shared" si="8"/>
        <v>0</v>
      </c>
      <c r="J52" s="49">
        <f t="shared" si="8"/>
        <v>0</v>
      </c>
      <c r="K52" s="49">
        <f t="shared" si="8"/>
        <v>0</v>
      </c>
      <c r="L52" s="49">
        <f t="shared" si="8"/>
        <v>0</v>
      </c>
      <c r="M52" s="49">
        <f t="shared" si="8"/>
        <v>0</v>
      </c>
      <c r="N52" s="49">
        <f t="shared" si="8"/>
        <v>0</v>
      </c>
      <c r="O52" s="49">
        <f t="shared" si="8"/>
        <v>0</v>
      </c>
      <c r="P52" s="49">
        <f t="shared" si="8"/>
        <v>0</v>
      </c>
      <c r="Q52" s="49">
        <f t="shared" si="8"/>
        <v>0</v>
      </c>
      <c r="R52" s="49">
        <f t="shared" si="8"/>
        <v>0</v>
      </c>
      <c r="S52" s="71" t="e">
        <f t="shared" si="8"/>
        <v>#REF!</v>
      </c>
      <c r="T52" s="49" t="e">
        <f t="shared" si="8"/>
        <v>#REF!</v>
      </c>
      <c r="U52" s="49">
        <f t="shared" si="8"/>
        <v>0</v>
      </c>
      <c r="V52" s="49">
        <f t="shared" si="8"/>
        <v>0</v>
      </c>
      <c r="W52" s="49">
        <f t="shared" si="8"/>
        <v>0</v>
      </c>
      <c r="X52" s="49" t="e">
        <f t="shared" si="8"/>
        <v>#REF!</v>
      </c>
      <c r="Y52" s="49" t="e">
        <f t="shared" si="8"/>
        <v>#REF!</v>
      </c>
      <c r="Z52" s="49" t="e">
        <f t="shared" si="8"/>
        <v>#REF!</v>
      </c>
      <c r="AA52" s="49">
        <f t="shared" si="8"/>
        <v>0</v>
      </c>
      <c r="AB52" s="49">
        <f t="shared" si="8"/>
        <v>0</v>
      </c>
      <c r="AC52" s="49">
        <f t="shared" si="8"/>
        <v>0</v>
      </c>
      <c r="AD52" s="49">
        <f t="shared" si="8"/>
        <v>0</v>
      </c>
      <c r="AE52" s="49">
        <f t="shared" si="8"/>
        <v>0</v>
      </c>
      <c r="AF52" s="49">
        <f t="shared" si="8"/>
        <v>0</v>
      </c>
      <c r="AG52" s="49">
        <f t="shared" si="8"/>
        <v>0</v>
      </c>
      <c r="AH52" s="39"/>
      <c r="AI52" s="30"/>
    </row>
    <row r="53" spans="1:35">
      <c r="A53" s="156" t="e">
        <f>#REF!</f>
        <v>#REF!</v>
      </c>
      <c r="B53" s="22" t="e">
        <f>#REF!</f>
        <v>#REF!</v>
      </c>
      <c r="C53" s="37" t="e">
        <f>#REF!</f>
        <v>#REF!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25" t="e">
        <f>C53</f>
        <v>#REF!</v>
      </c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9"/>
      <c r="AI53" s="30"/>
    </row>
    <row r="54" spans="1:35" ht="15.75" thickBot="1">
      <c r="A54" s="158"/>
      <c r="B54" s="23" t="s">
        <v>18</v>
      </c>
      <c r="C54" s="38" t="e">
        <f>#REF!</f>
        <v>#REF!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27" t="e">
        <f>C54</f>
        <v>#REF!</v>
      </c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9"/>
      <c r="AI54" s="30"/>
    </row>
    <row r="55" spans="1:35">
      <c r="A55" s="156" t="e">
        <f>#REF!</f>
        <v>#REF!</v>
      </c>
      <c r="B55" s="22" t="e">
        <f>#REF!</f>
        <v>#REF!</v>
      </c>
      <c r="C55" s="37" t="e">
        <f>#REF!</f>
        <v>#REF!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25" t="e">
        <f>C55</f>
        <v>#REF!</v>
      </c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9"/>
      <c r="AI55" s="30"/>
    </row>
    <row r="56" spans="1:35" ht="15.75" thickBot="1">
      <c r="A56" s="158"/>
      <c r="B56" s="23" t="s">
        <v>18</v>
      </c>
      <c r="C56" s="38" t="e">
        <f>#REF!</f>
        <v>#REF!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27" t="e">
        <f>C56</f>
        <v>#REF!</v>
      </c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9"/>
      <c r="AI56" s="30"/>
    </row>
    <row r="57" spans="1:35">
      <c r="A57" s="156" t="e">
        <f>#REF!</f>
        <v>#REF!</v>
      </c>
      <c r="B57" s="22" t="e">
        <f>#REF!</f>
        <v>#REF!</v>
      </c>
      <c r="C57" s="37" t="e">
        <f>#REF!</f>
        <v>#REF!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25" t="e">
        <f>C57</f>
        <v>#REF!</v>
      </c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9"/>
      <c r="AI57" s="30"/>
    </row>
    <row r="58" spans="1:35" ht="15.75" thickBot="1">
      <c r="A58" s="158"/>
      <c r="B58" s="23" t="s">
        <v>18</v>
      </c>
      <c r="C58" s="38" t="e">
        <f>#REF!</f>
        <v>#REF!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27" t="e">
        <f>C58</f>
        <v>#REF!</v>
      </c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9"/>
      <c r="AI58" s="30"/>
    </row>
    <row r="59" spans="1:35">
      <c r="A59" s="156" t="e">
        <f>#REF!</f>
        <v>#REF!</v>
      </c>
      <c r="B59" s="22" t="e">
        <f>#REF!</f>
        <v>#REF!</v>
      </c>
      <c r="C59" s="37" t="e">
        <f>#REF!</f>
        <v>#REF!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25" t="e">
        <f>C59</f>
        <v>#REF!</v>
      </c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9"/>
      <c r="AI59" s="30"/>
    </row>
    <row r="60" spans="1:35" ht="15.75" thickBot="1">
      <c r="A60" s="158"/>
      <c r="B60" s="23" t="s">
        <v>18</v>
      </c>
      <c r="C60" s="38" t="e">
        <f>#REF!</f>
        <v>#REF!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27" t="e">
        <f>C60</f>
        <v>#REF!</v>
      </c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9"/>
      <c r="AI60" s="30"/>
    </row>
    <row r="61" spans="1:35">
      <c r="A61" s="156" t="e">
        <f>#REF!</f>
        <v>#REF!</v>
      </c>
      <c r="B61" s="22" t="e">
        <f>#REF!</f>
        <v>#REF!</v>
      </c>
      <c r="C61" s="37" t="e">
        <f>#REF!</f>
        <v>#REF!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25" t="e">
        <f>C61</f>
        <v>#REF!</v>
      </c>
      <c r="Z61" s="37"/>
      <c r="AA61" s="37"/>
      <c r="AB61" s="37"/>
      <c r="AC61" s="37"/>
      <c r="AD61" s="37"/>
      <c r="AE61" s="37"/>
      <c r="AF61" s="37"/>
      <c r="AG61" s="37"/>
      <c r="AH61" s="39"/>
      <c r="AI61" s="30"/>
    </row>
    <row r="62" spans="1:35" ht="15.75" thickBot="1">
      <c r="A62" s="158"/>
      <c r="B62" s="23" t="s">
        <v>18</v>
      </c>
      <c r="C62" s="38" t="e">
        <f>#REF!</f>
        <v>#REF!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27" t="e">
        <f>C62</f>
        <v>#REF!</v>
      </c>
      <c r="Z62" s="38"/>
      <c r="AA62" s="38"/>
      <c r="AB62" s="38"/>
      <c r="AC62" s="38"/>
      <c r="AD62" s="38"/>
      <c r="AE62" s="38"/>
      <c r="AF62" s="38"/>
      <c r="AG62" s="38"/>
      <c r="AH62" s="39"/>
      <c r="AI62" s="30"/>
    </row>
    <row r="63" spans="1:35">
      <c r="A63" s="156" t="e">
        <f>#REF!</f>
        <v>#REF!</v>
      </c>
      <c r="B63" s="22" t="e">
        <f>#REF!</f>
        <v>#REF!</v>
      </c>
      <c r="C63" s="37" t="e">
        <f>#REF!</f>
        <v>#REF!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25" t="e">
        <f>C63</f>
        <v>#REF!</v>
      </c>
      <c r="Z63" s="37"/>
      <c r="AA63" s="37"/>
      <c r="AB63" s="37"/>
      <c r="AC63" s="37"/>
      <c r="AD63" s="37"/>
      <c r="AE63" s="37"/>
      <c r="AF63" s="37"/>
      <c r="AG63" s="37"/>
      <c r="AH63" s="39"/>
      <c r="AI63" s="30"/>
    </row>
    <row r="64" spans="1:35" ht="15.75" thickBot="1">
      <c r="A64" s="158"/>
      <c r="B64" s="23" t="s">
        <v>18</v>
      </c>
      <c r="C64" s="38" t="e">
        <f>#REF!</f>
        <v>#REF!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27" t="e">
        <f>C64</f>
        <v>#REF!</v>
      </c>
      <c r="Z64" s="38"/>
      <c r="AA64" s="38"/>
      <c r="AB64" s="38"/>
      <c r="AC64" s="38"/>
      <c r="AD64" s="38"/>
      <c r="AE64" s="38"/>
      <c r="AF64" s="38"/>
      <c r="AG64" s="38"/>
      <c r="AH64" s="39"/>
      <c r="AI64" s="30"/>
    </row>
    <row r="65" spans="1:35">
      <c r="A65" s="156" t="e">
        <f>#REF!</f>
        <v>#REF!</v>
      </c>
      <c r="B65" s="22" t="e">
        <f>#REF!</f>
        <v>#REF!</v>
      </c>
      <c r="C65" s="37" t="e">
        <f>#REF!</f>
        <v>#REF!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91"/>
      <c r="U65" s="37"/>
      <c r="V65" s="37"/>
      <c r="W65" s="37"/>
      <c r="X65" s="91" t="e">
        <f>C65</f>
        <v>#REF!</v>
      </c>
      <c r="Y65" s="37"/>
      <c r="Z65" s="37"/>
      <c r="AA65" s="37"/>
      <c r="AB65" s="37"/>
      <c r="AC65" s="37"/>
      <c r="AD65" s="37"/>
      <c r="AE65" s="37"/>
      <c r="AF65" s="37"/>
      <c r="AG65" s="37"/>
      <c r="AH65" s="39"/>
      <c r="AI65" s="30"/>
    </row>
    <row r="66" spans="1:35" ht="15.75" thickBot="1">
      <c r="A66" s="158"/>
      <c r="B66" s="23" t="s">
        <v>18</v>
      </c>
      <c r="C66" s="38" t="e">
        <f>#REF!</f>
        <v>#REF!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92"/>
      <c r="U66" s="38"/>
      <c r="V66" s="38"/>
      <c r="W66" s="38"/>
      <c r="X66" s="92" t="e">
        <f>C66</f>
        <v>#REF!</v>
      </c>
      <c r="Y66" s="38"/>
      <c r="Z66" s="38"/>
      <c r="AA66" s="38"/>
      <c r="AB66" s="38"/>
      <c r="AC66" s="38"/>
      <c r="AD66" s="38"/>
      <c r="AE66" s="38"/>
      <c r="AF66" s="38"/>
      <c r="AG66" s="38"/>
      <c r="AH66" s="39"/>
      <c r="AI66" s="30"/>
    </row>
    <row r="67" spans="1:35">
      <c r="A67" s="156" t="e">
        <f>#REF!</f>
        <v>#REF!</v>
      </c>
      <c r="B67" s="22" t="e">
        <f>#REF!</f>
        <v>#REF!</v>
      </c>
      <c r="C67" s="37" t="e">
        <f>#REF!</f>
        <v>#REF!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25" t="e">
        <f t="shared" ref="Z67:Z72" si="9">C67</f>
        <v>#REF!</v>
      </c>
      <c r="AA67" s="37"/>
      <c r="AB67" s="37"/>
      <c r="AC67" s="37"/>
      <c r="AD67" s="37"/>
      <c r="AE67" s="37"/>
      <c r="AF67" s="37"/>
      <c r="AG67" s="37"/>
      <c r="AH67" s="39"/>
      <c r="AI67" s="30"/>
    </row>
    <row r="68" spans="1:35" ht="15.75" thickBot="1">
      <c r="A68" s="158"/>
      <c r="B68" s="23" t="s">
        <v>18</v>
      </c>
      <c r="C68" s="38" t="e">
        <f>#REF!</f>
        <v>#REF!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27" t="e">
        <f t="shared" si="9"/>
        <v>#REF!</v>
      </c>
      <c r="AA68" s="38"/>
      <c r="AB68" s="38"/>
      <c r="AC68" s="38"/>
      <c r="AD68" s="38"/>
      <c r="AE68" s="38"/>
      <c r="AF68" s="38"/>
      <c r="AG68" s="38"/>
      <c r="AH68" s="39"/>
      <c r="AI68" s="30"/>
    </row>
    <row r="69" spans="1:35" ht="15" customHeight="1">
      <c r="A69" s="156" t="e">
        <f>#REF!</f>
        <v>#REF!</v>
      </c>
      <c r="B69" s="22" t="e">
        <f>#REF!</f>
        <v>#REF!</v>
      </c>
      <c r="C69" s="37" t="e">
        <f>#REF!</f>
        <v>#REF!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5" t="e">
        <f t="shared" si="9"/>
        <v>#REF!</v>
      </c>
      <c r="AA69" s="37"/>
      <c r="AB69" s="37"/>
      <c r="AC69" s="37"/>
      <c r="AD69" s="37"/>
      <c r="AE69" s="37"/>
      <c r="AF69" s="37"/>
      <c r="AG69" s="37"/>
      <c r="AH69" s="39"/>
      <c r="AI69" s="30"/>
    </row>
    <row r="70" spans="1:35" ht="15.75" thickBot="1">
      <c r="A70" s="158"/>
      <c r="B70" s="23" t="s">
        <v>18</v>
      </c>
      <c r="C70" s="38" t="e">
        <f>#REF!</f>
        <v>#REF!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27" t="e">
        <f t="shared" si="9"/>
        <v>#REF!</v>
      </c>
      <c r="AA70" s="38"/>
      <c r="AB70" s="38"/>
      <c r="AC70" s="38"/>
      <c r="AD70" s="38"/>
      <c r="AE70" s="38"/>
      <c r="AF70" s="38"/>
      <c r="AG70" s="38"/>
      <c r="AH70" s="39"/>
      <c r="AI70" s="30"/>
    </row>
    <row r="71" spans="1:35" ht="18" customHeight="1">
      <c r="A71" s="156" t="e">
        <f>#REF!</f>
        <v>#REF!</v>
      </c>
      <c r="B71" s="22" t="e">
        <f>#REF!</f>
        <v>#REF!</v>
      </c>
      <c r="C71" s="37" t="e">
        <f>#REF!</f>
        <v>#REF!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25" t="e">
        <f t="shared" si="9"/>
        <v>#REF!</v>
      </c>
      <c r="AA71" s="37"/>
      <c r="AB71" s="37"/>
      <c r="AC71" s="37"/>
      <c r="AD71" s="37"/>
      <c r="AE71" s="37"/>
      <c r="AF71" s="37"/>
      <c r="AG71" s="37"/>
      <c r="AH71" s="39"/>
      <c r="AI71" s="30"/>
    </row>
    <row r="72" spans="1:35" ht="15.75" thickBot="1">
      <c r="A72" s="158"/>
      <c r="B72" s="74" t="s">
        <v>18</v>
      </c>
      <c r="C72" s="38" t="e">
        <f>#REF!</f>
        <v>#REF!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27" t="e">
        <f t="shared" si="9"/>
        <v>#REF!</v>
      </c>
      <c r="AA72" s="38"/>
      <c r="AB72" s="38"/>
      <c r="AC72" s="38"/>
      <c r="AD72" s="38"/>
      <c r="AE72" s="38"/>
      <c r="AF72" s="38"/>
      <c r="AG72" s="38"/>
      <c r="AH72" s="39"/>
      <c r="AI72" s="30"/>
    </row>
    <row r="73" spans="1:35">
      <c r="A73" s="156" t="e">
        <f>#REF!</f>
        <v>#REF!</v>
      </c>
      <c r="B73" s="73" t="e">
        <f>#REF!</f>
        <v>#REF!</v>
      </c>
      <c r="C73" s="37" t="e">
        <f>#REF!</f>
        <v>#REF!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91"/>
      <c r="U73" s="37"/>
      <c r="V73" s="37"/>
      <c r="W73" s="37"/>
      <c r="X73" s="37"/>
      <c r="Y73" s="91" t="e">
        <f t="shared" ref="Y73:Y78" si="10">C73</f>
        <v>#REF!</v>
      </c>
      <c r="Z73" s="37"/>
      <c r="AA73" s="37"/>
      <c r="AB73" s="37"/>
      <c r="AC73" s="37"/>
      <c r="AD73" s="37"/>
      <c r="AE73" s="37"/>
      <c r="AF73" s="37"/>
      <c r="AG73" s="37"/>
      <c r="AH73" s="39"/>
      <c r="AI73" s="30"/>
    </row>
    <row r="74" spans="1:35" ht="15.75" thickBot="1">
      <c r="A74" s="158"/>
      <c r="B74" s="74" t="s">
        <v>18</v>
      </c>
      <c r="C74" s="38" t="e">
        <f>#REF!</f>
        <v>#REF!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92"/>
      <c r="U74" s="38"/>
      <c r="V74" s="38"/>
      <c r="W74" s="38"/>
      <c r="X74" s="38"/>
      <c r="Y74" s="92" t="e">
        <f t="shared" si="10"/>
        <v>#REF!</v>
      </c>
      <c r="Z74" s="38"/>
      <c r="AA74" s="38"/>
      <c r="AB74" s="38"/>
      <c r="AC74" s="38"/>
      <c r="AD74" s="38"/>
      <c r="AE74" s="38"/>
      <c r="AF74" s="38"/>
      <c r="AG74" s="38"/>
      <c r="AH74" s="39"/>
      <c r="AI74" s="30"/>
    </row>
    <row r="75" spans="1:35">
      <c r="A75" s="166" t="e">
        <f>#REF!</f>
        <v>#REF!</v>
      </c>
      <c r="B75" s="88" t="e">
        <f>#REF!</f>
        <v>#REF!</v>
      </c>
      <c r="C75" s="47" t="e">
        <f>#REF!</f>
        <v>#REF!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93"/>
      <c r="U75" s="47"/>
      <c r="V75" s="47"/>
      <c r="W75" s="47"/>
      <c r="X75" s="47"/>
      <c r="Y75" s="93" t="e">
        <f t="shared" si="10"/>
        <v>#REF!</v>
      </c>
      <c r="Z75" s="47"/>
      <c r="AA75" s="47"/>
      <c r="AB75" s="47"/>
      <c r="AC75" s="47"/>
      <c r="AD75" s="47"/>
      <c r="AE75" s="47"/>
      <c r="AF75" s="47"/>
      <c r="AG75" s="47"/>
      <c r="AH75" s="39"/>
      <c r="AI75" s="30"/>
    </row>
    <row r="76" spans="1:35" ht="15.75" thickBot="1">
      <c r="A76" s="168"/>
      <c r="B76" s="89" t="s">
        <v>18</v>
      </c>
      <c r="C76" s="50" t="e">
        <f>#REF!</f>
        <v>#REF!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94"/>
      <c r="U76" s="50"/>
      <c r="V76" s="50"/>
      <c r="W76" s="50"/>
      <c r="X76" s="50"/>
      <c r="Y76" s="94" t="e">
        <f t="shared" si="10"/>
        <v>#REF!</v>
      </c>
      <c r="Z76" s="50"/>
      <c r="AA76" s="50"/>
      <c r="AB76" s="50"/>
      <c r="AC76" s="50"/>
      <c r="AD76" s="50"/>
      <c r="AE76" s="50"/>
      <c r="AF76" s="50"/>
      <c r="AG76" s="50"/>
      <c r="AH76" s="39"/>
      <c r="AI76" s="30"/>
    </row>
    <row r="77" spans="1:35">
      <c r="A77" s="166" t="e">
        <f>#REF!</f>
        <v>#REF!</v>
      </c>
      <c r="B77" s="88" t="e">
        <f>#REF!</f>
        <v>#REF!</v>
      </c>
      <c r="C77" s="47" t="e">
        <f>#REF!</f>
        <v>#REF!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93"/>
      <c r="U77" s="47"/>
      <c r="V77" s="47"/>
      <c r="W77" s="47"/>
      <c r="X77" s="47"/>
      <c r="Y77" s="93" t="e">
        <f t="shared" si="10"/>
        <v>#REF!</v>
      </c>
      <c r="Z77" s="47"/>
      <c r="AA77" s="47"/>
      <c r="AB77" s="47"/>
      <c r="AC77" s="47"/>
      <c r="AD77" s="47"/>
      <c r="AE77" s="47"/>
      <c r="AF77" s="47"/>
      <c r="AG77" s="47"/>
      <c r="AH77" s="39"/>
      <c r="AI77" s="30"/>
    </row>
    <row r="78" spans="1:35" ht="15.75" thickBot="1">
      <c r="A78" s="168"/>
      <c r="B78" s="41" t="s">
        <v>18</v>
      </c>
      <c r="C78" s="50" t="e">
        <f>#REF!</f>
        <v>#REF!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94"/>
      <c r="U78" s="50"/>
      <c r="V78" s="50"/>
      <c r="W78" s="50"/>
      <c r="X78" s="50"/>
      <c r="Y78" s="94" t="e">
        <f t="shared" si="10"/>
        <v>#REF!</v>
      </c>
      <c r="Z78" s="50"/>
      <c r="AA78" s="50"/>
      <c r="AB78" s="50"/>
      <c r="AC78" s="50"/>
      <c r="AD78" s="50"/>
      <c r="AE78" s="50"/>
      <c r="AF78" s="50"/>
      <c r="AG78" s="50"/>
      <c r="AH78" s="39"/>
      <c r="AI78" s="30"/>
    </row>
    <row r="79" spans="1:35">
      <c r="A79" s="166" t="e">
        <f>#REF!</f>
        <v>#REF!</v>
      </c>
      <c r="B79" s="88" t="e">
        <f>#REF!</f>
        <v>#REF!</v>
      </c>
      <c r="C79" s="47" t="e">
        <f>#REF!</f>
        <v>#REF!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8" t="e">
        <f>C79</f>
        <v>#REF!</v>
      </c>
      <c r="AE79" s="47"/>
      <c r="AF79" s="47"/>
      <c r="AG79" s="47"/>
      <c r="AH79" s="39"/>
      <c r="AI79" s="30"/>
    </row>
    <row r="80" spans="1:35" ht="15.75" thickBot="1">
      <c r="A80" s="168"/>
      <c r="B80" s="41" t="s">
        <v>18</v>
      </c>
      <c r="C80" s="50" t="e">
        <f>#REF!</f>
        <v>#REF!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1" t="e">
        <f>C80</f>
        <v>#REF!</v>
      </c>
      <c r="AE80" s="50"/>
      <c r="AF80" s="50"/>
      <c r="AG80" s="50"/>
      <c r="AH80" s="39"/>
      <c r="AI80" s="30"/>
    </row>
    <row r="81" spans="1:35">
      <c r="A81" s="156" t="e">
        <f>#REF!</f>
        <v>#REF!</v>
      </c>
      <c r="B81" s="73" t="e">
        <f>#REF!</f>
        <v>#REF!</v>
      </c>
      <c r="C81" s="37" t="e">
        <f>#REF!</f>
        <v>#REF!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25" t="e">
        <f>C81</f>
        <v>#REF!</v>
      </c>
      <c r="AE81" s="37"/>
      <c r="AF81" s="37"/>
      <c r="AG81" s="37"/>
      <c r="AH81" s="39"/>
      <c r="AI81" s="30"/>
    </row>
    <row r="82" spans="1:35" ht="15.75" thickBot="1">
      <c r="A82" s="158"/>
      <c r="B82" s="23" t="s">
        <v>18</v>
      </c>
      <c r="C82" s="38" t="e">
        <f>#REF!</f>
        <v>#REF!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27" t="e">
        <f>C82</f>
        <v>#REF!</v>
      </c>
      <c r="AE82" s="38"/>
      <c r="AF82" s="38"/>
      <c r="AG82" s="38"/>
      <c r="AH82" s="39"/>
      <c r="AI82" s="30"/>
    </row>
    <row r="83" spans="1:35">
      <c r="A83" s="156" t="e">
        <f>#REF!</f>
        <v>#REF!</v>
      </c>
      <c r="B83" s="73" t="e">
        <f>#REF!</f>
        <v>#REF!</v>
      </c>
      <c r="C83" s="37" t="e">
        <f>#REF!</f>
        <v>#REF!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25" t="e">
        <f>C83</f>
        <v>#REF!</v>
      </c>
      <c r="AA83" s="37"/>
      <c r="AB83" s="37"/>
      <c r="AC83" s="37"/>
      <c r="AD83" s="37"/>
      <c r="AE83" s="37"/>
      <c r="AF83" s="37"/>
      <c r="AG83" s="37"/>
      <c r="AH83" s="39"/>
      <c r="AI83" s="30"/>
    </row>
    <row r="84" spans="1:35" ht="15.75" thickBot="1">
      <c r="A84" s="158"/>
      <c r="B84" s="23" t="s">
        <v>18</v>
      </c>
      <c r="C84" s="38" t="e">
        <f>#REF!</f>
        <v>#REF!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27" t="e">
        <f>C84</f>
        <v>#REF!</v>
      </c>
      <c r="AA84" s="38"/>
      <c r="AB84" s="38"/>
      <c r="AC84" s="38"/>
      <c r="AD84" s="38"/>
      <c r="AE84" s="38"/>
      <c r="AF84" s="38"/>
      <c r="AG84" s="38"/>
      <c r="AH84" s="39"/>
      <c r="AI84" s="30"/>
    </row>
    <row r="85" spans="1:35">
      <c r="A85" s="156" t="e">
        <f>#REF!</f>
        <v>#REF!</v>
      </c>
      <c r="B85" s="73" t="e">
        <f>#REF!</f>
        <v>#REF!</v>
      </c>
      <c r="C85" s="37" t="e">
        <f>#REF!</f>
        <v>#REF!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91"/>
      <c r="W85" s="37"/>
      <c r="X85" s="37"/>
      <c r="Y85" s="37"/>
      <c r="Z85" s="37"/>
      <c r="AA85" s="37"/>
      <c r="AB85" s="37"/>
      <c r="AC85" s="91" t="e">
        <f>C85</f>
        <v>#REF!</v>
      </c>
      <c r="AD85" s="37"/>
      <c r="AE85" s="37"/>
      <c r="AF85" s="37"/>
      <c r="AG85" s="37"/>
      <c r="AH85" s="39"/>
      <c r="AI85" s="30"/>
    </row>
    <row r="86" spans="1:35" ht="15.75" thickBot="1">
      <c r="A86" s="158"/>
      <c r="B86" s="23" t="s">
        <v>18</v>
      </c>
      <c r="C86" s="38" t="e">
        <f>#REF!</f>
        <v>#REF!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92"/>
      <c r="W86" s="38"/>
      <c r="X86" s="38"/>
      <c r="Y86" s="38"/>
      <c r="Z86" s="38"/>
      <c r="AA86" s="38"/>
      <c r="AB86" s="38"/>
      <c r="AC86" s="92" t="e">
        <f>C86</f>
        <v>#REF!</v>
      </c>
      <c r="AD86" s="38"/>
      <c r="AE86" s="38"/>
      <c r="AF86" s="38"/>
      <c r="AG86" s="38"/>
      <c r="AH86" s="39"/>
      <c r="AI86" s="30"/>
    </row>
    <row r="87" spans="1:35">
      <c r="A87" s="156" t="e">
        <f>#REF!</f>
        <v>#REF!</v>
      </c>
      <c r="B87" s="73" t="e">
        <f>#REF!</f>
        <v>#REF!</v>
      </c>
      <c r="C87" s="37" t="e">
        <f>#REF!</f>
        <v>#REF!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91" t="e">
        <f>C87</f>
        <v>#REF!</v>
      </c>
      <c r="AA87" s="37"/>
      <c r="AB87" s="37"/>
      <c r="AC87" s="37"/>
      <c r="AD87" s="37"/>
      <c r="AE87" s="37"/>
      <c r="AF87" s="37"/>
      <c r="AG87" s="37"/>
      <c r="AH87" s="61"/>
      <c r="AI87" s="30"/>
    </row>
    <row r="88" spans="1:35" ht="15.75" thickBot="1">
      <c r="A88" s="158"/>
      <c r="B88" s="23" t="s">
        <v>18</v>
      </c>
      <c r="C88" s="38" t="e">
        <f>#REF!</f>
        <v>#REF!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92" t="e">
        <f>C88</f>
        <v>#REF!</v>
      </c>
      <c r="AA88" s="38"/>
      <c r="AB88" s="38"/>
      <c r="AC88" s="38"/>
      <c r="AD88" s="38"/>
      <c r="AE88" s="38"/>
      <c r="AF88" s="38"/>
      <c r="AG88" s="38"/>
      <c r="AH88" s="39"/>
      <c r="AI88" s="30"/>
    </row>
    <row r="89" spans="1:35">
      <c r="A89" s="156" t="e">
        <f>#REF!</f>
        <v>#REF!</v>
      </c>
      <c r="B89" s="22" t="e">
        <f>#REF!</f>
        <v>#REF!</v>
      </c>
      <c r="C89" s="37" t="e">
        <f>#REF!</f>
        <v>#REF!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91" t="e">
        <f>C89</f>
        <v>#REF!</v>
      </c>
      <c r="AC89" s="37"/>
      <c r="AD89" s="37"/>
      <c r="AE89" s="37"/>
      <c r="AF89" s="37"/>
      <c r="AG89" s="37"/>
      <c r="AH89" s="39"/>
      <c r="AI89" s="30"/>
    </row>
    <row r="90" spans="1:35" ht="15.75" thickBot="1">
      <c r="A90" s="158"/>
      <c r="B90" s="23" t="s">
        <v>18</v>
      </c>
      <c r="C90" s="38" t="e">
        <f>#REF!</f>
        <v>#REF!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92" t="e">
        <f>C90</f>
        <v>#REF!</v>
      </c>
      <c r="AC90" s="38"/>
      <c r="AD90" s="38"/>
      <c r="AE90" s="38"/>
      <c r="AF90" s="38"/>
      <c r="AG90" s="38"/>
      <c r="AH90" s="39"/>
      <c r="AI90" s="30"/>
    </row>
    <row r="91" spans="1:35">
      <c r="A91" s="156" t="e">
        <f>#REF!</f>
        <v>#REF!</v>
      </c>
      <c r="B91" s="22" t="e">
        <f>#REF!</f>
        <v>#REF!</v>
      </c>
      <c r="C91" s="37" t="e">
        <f>#REF!</f>
        <v>#REF!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25" t="e">
        <f>C91</f>
        <v>#REF!</v>
      </c>
      <c r="AD91" s="37"/>
      <c r="AE91" s="37"/>
      <c r="AF91" s="37"/>
      <c r="AG91" s="37"/>
      <c r="AH91" s="39"/>
      <c r="AI91" s="30"/>
    </row>
    <row r="92" spans="1:35" ht="15.75" thickBot="1">
      <c r="A92" s="158"/>
      <c r="B92" s="74" t="s">
        <v>18</v>
      </c>
      <c r="C92" s="38" t="e">
        <f>#REF!</f>
        <v>#REF!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27" t="e">
        <f>C92</f>
        <v>#REF!</v>
      </c>
      <c r="AD92" s="38"/>
      <c r="AE92" s="38"/>
      <c r="AF92" s="38"/>
      <c r="AG92" s="38"/>
      <c r="AH92" s="39"/>
      <c r="AI92" s="30"/>
    </row>
    <row r="93" spans="1:35" ht="24" customHeight="1">
      <c r="A93" s="156" t="e">
        <f>#REF!</f>
        <v>#REF!</v>
      </c>
      <c r="B93" s="22" t="e">
        <f>#REF!</f>
        <v>#REF!</v>
      </c>
      <c r="C93" s="62" t="e">
        <f>#REF!</f>
        <v>#REF!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62"/>
      <c r="Q93" s="16"/>
      <c r="R93" s="16"/>
      <c r="S93" s="16"/>
      <c r="T93" s="28" t="e">
        <f>C93</f>
        <v>#REF!</v>
      </c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35"/>
      <c r="AH93" s="39"/>
      <c r="AI93" s="30"/>
    </row>
    <row r="94" spans="1:35" ht="15.75" thickBot="1">
      <c r="A94" s="158"/>
      <c r="B94" s="23" t="s">
        <v>18</v>
      </c>
      <c r="C94" s="70" t="e">
        <f>#REF!</f>
        <v>#REF!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70"/>
      <c r="Q94" s="26"/>
      <c r="R94" s="26"/>
      <c r="S94" s="26"/>
      <c r="T94" s="29" t="e">
        <f>C94</f>
        <v>#REF!</v>
      </c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36"/>
      <c r="AH94" s="39"/>
      <c r="AI94" s="30"/>
    </row>
    <row r="95" spans="1:35" ht="25.5" customHeight="1">
      <c r="A95" s="156" t="e">
        <f>#REF!</f>
        <v>#REF!</v>
      </c>
      <c r="B95" s="22" t="e">
        <f>#REF!</f>
        <v>#REF!</v>
      </c>
      <c r="C95" s="37" t="e">
        <f>#REF!</f>
        <v>#REF!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37"/>
      <c r="AD95" s="25" t="e">
        <f>C95</f>
        <v>#REF!</v>
      </c>
      <c r="AE95" s="17"/>
      <c r="AF95" s="17"/>
      <c r="AG95" s="33"/>
      <c r="AH95" s="39"/>
      <c r="AI95" s="30"/>
    </row>
    <row r="96" spans="1:35" ht="15.75" thickBot="1">
      <c r="A96" s="158"/>
      <c r="B96" s="23" t="s">
        <v>18</v>
      </c>
      <c r="C96" s="38" t="e">
        <f>#REF!</f>
        <v>#REF!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38"/>
      <c r="AD96" s="27" t="e">
        <f>C96</f>
        <v>#REF!</v>
      </c>
      <c r="AE96" s="18"/>
      <c r="AF96" s="18"/>
      <c r="AG96" s="34"/>
      <c r="AH96" s="39"/>
      <c r="AI96" s="30"/>
    </row>
    <row r="97" spans="1:35" ht="33" customHeight="1">
      <c r="A97" s="156" t="e">
        <f>#REF!</f>
        <v>#REF!</v>
      </c>
      <c r="B97" s="22" t="e">
        <f>#REF!</f>
        <v>#REF!</v>
      </c>
      <c r="C97" s="62" t="e">
        <f>#REF!</f>
        <v>#REF!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7"/>
      <c r="Q97" s="17"/>
      <c r="R97" s="17"/>
      <c r="S97" s="17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28" t="e">
        <f>C97</f>
        <v>#REF!</v>
      </c>
      <c r="AE97" s="16"/>
      <c r="AF97" s="16"/>
      <c r="AG97" s="35"/>
      <c r="AH97" s="39"/>
      <c r="AI97" s="30"/>
    </row>
    <row r="98" spans="1:35" ht="15.75" thickBot="1">
      <c r="A98" s="158"/>
      <c r="B98" s="23" t="s">
        <v>18</v>
      </c>
      <c r="C98" s="70" t="e">
        <f>#REF!</f>
        <v>#REF!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18"/>
      <c r="Q98" s="18"/>
      <c r="R98" s="18"/>
      <c r="S98" s="18"/>
      <c r="T98" s="26"/>
      <c r="U98" s="26"/>
      <c r="V98" s="26"/>
      <c r="W98" s="26"/>
      <c r="X98" s="26"/>
      <c r="Y98" s="18"/>
      <c r="Z98" s="18"/>
      <c r="AA98" s="18"/>
      <c r="AB98" s="18"/>
      <c r="AC98" s="26"/>
      <c r="AD98" s="27" t="e">
        <f>C98</f>
        <v>#REF!</v>
      </c>
      <c r="AE98" s="26"/>
      <c r="AF98" s="26"/>
      <c r="AG98" s="36"/>
      <c r="AH98" s="39"/>
      <c r="AI98" s="30"/>
    </row>
    <row r="99" spans="1:35" ht="30" customHeight="1">
      <c r="A99" s="166" t="e">
        <f>#REF!</f>
        <v>#REF!</v>
      </c>
      <c r="B99" s="88" t="e">
        <f>#REF!</f>
        <v>#REF!</v>
      </c>
      <c r="C99" s="37" t="e">
        <f>#REF!</f>
        <v>#REF!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62"/>
      <c r="Q99" s="62"/>
      <c r="R99" s="62"/>
      <c r="S99" s="28">
        <f>33400*4</f>
        <v>133600</v>
      </c>
      <c r="T99" s="25">
        <f>33400*4</f>
        <v>133600</v>
      </c>
      <c r="U99" s="17"/>
      <c r="V99" s="17"/>
      <c r="W99" s="17"/>
      <c r="X99" s="17"/>
      <c r="Y99" s="28">
        <f>35300*8</f>
        <v>282400</v>
      </c>
      <c r="Z99" s="28">
        <f>35300*8</f>
        <v>282400</v>
      </c>
      <c r="AA99" s="28">
        <f>35300*6</f>
        <v>211800</v>
      </c>
      <c r="AB99" s="62"/>
      <c r="AC99" s="17"/>
      <c r="AD99" s="28">
        <f>701875+33000</f>
        <v>734875</v>
      </c>
      <c r="AE99" s="17"/>
      <c r="AF99" s="17"/>
      <c r="AG99" s="33"/>
      <c r="AH99" s="39"/>
      <c r="AI99" s="30"/>
    </row>
    <row r="100" spans="1:35" ht="15.75" thickBot="1">
      <c r="A100" s="168"/>
      <c r="B100" s="23" t="s">
        <v>18</v>
      </c>
      <c r="C100" s="38" t="e">
        <f>#REF!</f>
        <v>#REF!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70"/>
      <c r="Q100" s="70"/>
      <c r="R100" s="70"/>
      <c r="S100" s="29">
        <f>(S99*1.23)-S99</f>
        <v>30728</v>
      </c>
      <c r="T100" s="27">
        <f>(T99*1.23)-T99</f>
        <v>30728</v>
      </c>
      <c r="U100" s="18"/>
      <c r="V100" s="18"/>
      <c r="W100" s="18"/>
      <c r="X100" s="18"/>
      <c r="Y100" s="29">
        <f>(Y99*1.23)-Y99</f>
        <v>64952</v>
      </c>
      <c r="Z100" s="29">
        <f t="shared" ref="Z100:AA100" si="11">(Z99*1.23)-Z99</f>
        <v>64952</v>
      </c>
      <c r="AA100" s="29">
        <f t="shared" si="11"/>
        <v>48714</v>
      </c>
      <c r="AB100" s="70"/>
      <c r="AC100" s="18"/>
      <c r="AD100" s="29">
        <f>(AD99*1.23)-AD99</f>
        <v>169021.25</v>
      </c>
      <c r="AE100" s="18"/>
      <c r="AF100" s="18"/>
      <c r="AG100" s="34"/>
      <c r="AH100" s="39"/>
      <c r="AI100" s="30"/>
    </row>
    <row r="101" spans="1:35" ht="27" customHeight="1">
      <c r="A101" s="166" t="e">
        <f>#REF!</f>
        <v>#REF!</v>
      </c>
      <c r="B101" s="24" t="e">
        <f>#REF!</f>
        <v>#REF!</v>
      </c>
      <c r="C101" s="62">
        <v>0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37"/>
      <c r="Q101" s="37"/>
      <c r="R101" s="31"/>
      <c r="S101" s="31"/>
      <c r="T101" s="16"/>
      <c r="U101" s="16"/>
      <c r="V101" s="16"/>
      <c r="W101" s="16"/>
      <c r="X101" s="16"/>
      <c r="Y101" s="37">
        <v>0</v>
      </c>
      <c r="Z101" s="37">
        <v>0</v>
      </c>
      <c r="AA101" s="37">
        <v>0</v>
      </c>
      <c r="AB101" s="37">
        <v>0</v>
      </c>
      <c r="AC101" s="16"/>
      <c r="AD101" s="31"/>
      <c r="AE101" s="16"/>
      <c r="AF101" s="16"/>
      <c r="AG101" s="35"/>
      <c r="AH101" s="61"/>
      <c r="AI101" s="30"/>
    </row>
    <row r="102" spans="1:35" ht="15.75" thickBot="1">
      <c r="A102" s="168"/>
      <c r="B102" s="23" t="s">
        <v>18</v>
      </c>
      <c r="C102" s="70">
        <v>0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38"/>
      <c r="Q102" s="38"/>
      <c r="R102" s="32"/>
      <c r="S102" s="32"/>
      <c r="T102" s="26"/>
      <c r="U102" s="26"/>
      <c r="V102" s="26"/>
      <c r="W102" s="26"/>
      <c r="X102" s="26"/>
      <c r="Y102" s="38">
        <f>(Y101*1.23)-Y101</f>
        <v>0</v>
      </c>
      <c r="Z102" s="38">
        <f>(Z101*1.23)-Z101</f>
        <v>0</v>
      </c>
      <c r="AA102" s="38">
        <f>(AA101*1.23)-AA101</f>
        <v>0</v>
      </c>
      <c r="AB102" s="38">
        <f>(AB101*1.23)-AB101</f>
        <v>0</v>
      </c>
      <c r="AC102" s="26"/>
      <c r="AE102" s="26"/>
      <c r="AF102" s="26"/>
      <c r="AG102" s="36"/>
      <c r="AH102" s="39"/>
      <c r="AI102" s="30"/>
    </row>
    <row r="103" spans="1:35">
      <c r="A103" s="172" t="s">
        <v>19</v>
      </c>
      <c r="B103" s="173"/>
      <c r="C103" s="17" t="e">
        <f>C5+C7+C31+C99+C101</f>
        <v>#REF!</v>
      </c>
      <c r="D103" s="17">
        <f t="shared" ref="D103:AG103" si="12">D5+D7+D31+D99+D101</f>
        <v>0</v>
      </c>
      <c r="E103" s="25" t="e">
        <f t="shared" si="12"/>
        <v>#REF!</v>
      </c>
      <c r="F103" s="17">
        <f t="shared" si="12"/>
        <v>0</v>
      </c>
      <c r="G103" s="17">
        <f t="shared" si="12"/>
        <v>0</v>
      </c>
      <c r="H103" s="17">
        <f t="shared" si="12"/>
        <v>0</v>
      </c>
      <c r="I103" s="17">
        <f t="shared" si="12"/>
        <v>0</v>
      </c>
      <c r="J103" s="17">
        <f t="shared" si="12"/>
        <v>0</v>
      </c>
      <c r="K103" s="17">
        <f t="shared" si="12"/>
        <v>0</v>
      </c>
      <c r="L103" s="17">
        <f t="shared" si="12"/>
        <v>0</v>
      </c>
      <c r="M103" s="17">
        <f t="shared" si="12"/>
        <v>0</v>
      </c>
      <c r="N103" s="17">
        <f t="shared" si="12"/>
        <v>0</v>
      </c>
      <c r="O103" s="25" t="e">
        <f t="shared" si="12"/>
        <v>#REF!</v>
      </c>
      <c r="P103" s="37">
        <f t="shared" si="12"/>
        <v>0</v>
      </c>
      <c r="Q103" s="37">
        <f t="shared" si="12"/>
        <v>0</v>
      </c>
      <c r="R103" s="37">
        <f t="shared" si="12"/>
        <v>0</v>
      </c>
      <c r="S103" s="25" t="e">
        <f t="shared" si="12"/>
        <v>#REF!</v>
      </c>
      <c r="T103" s="25" t="e">
        <f t="shared" si="12"/>
        <v>#REF!</v>
      </c>
      <c r="U103" s="17">
        <f t="shared" si="12"/>
        <v>0</v>
      </c>
      <c r="V103" s="17">
        <f t="shared" si="12"/>
        <v>0</v>
      </c>
      <c r="W103" s="17">
        <f t="shared" si="12"/>
        <v>0</v>
      </c>
      <c r="X103" s="25" t="e">
        <f t="shared" si="12"/>
        <v>#REF!</v>
      </c>
      <c r="Y103" s="25" t="e">
        <f>Y5+Y7+Y31+Y99+Y101</f>
        <v>#REF!</v>
      </c>
      <c r="Z103" s="25" t="e">
        <f t="shared" si="12"/>
        <v>#REF!</v>
      </c>
      <c r="AA103" s="25" t="e">
        <f t="shared" si="12"/>
        <v>#REF!</v>
      </c>
      <c r="AB103" s="25" t="e">
        <f t="shared" si="12"/>
        <v>#REF!</v>
      </c>
      <c r="AC103" s="25" t="e">
        <f t="shared" si="12"/>
        <v>#REF!</v>
      </c>
      <c r="AD103" s="25" t="e">
        <f t="shared" si="12"/>
        <v>#REF!</v>
      </c>
      <c r="AE103" s="17">
        <f t="shared" si="12"/>
        <v>0</v>
      </c>
      <c r="AF103" s="17">
        <f t="shared" si="12"/>
        <v>0</v>
      </c>
      <c r="AG103" s="17">
        <f t="shared" si="12"/>
        <v>0</v>
      </c>
      <c r="AH103" s="39"/>
      <c r="AI103" s="30"/>
    </row>
    <row r="104" spans="1:35" ht="15.75" thickBot="1">
      <c r="A104" s="174" t="s">
        <v>20</v>
      </c>
      <c r="B104" s="175"/>
      <c r="C104" s="18" t="e">
        <f t="shared" ref="C104:AG104" si="13">C6+C8+C32+C100+C102</f>
        <v>#REF!</v>
      </c>
      <c r="D104" s="18">
        <f t="shared" si="13"/>
        <v>0</v>
      </c>
      <c r="E104" s="27" t="e">
        <f t="shared" si="13"/>
        <v>#REF!</v>
      </c>
      <c r="F104" s="18">
        <f t="shared" si="13"/>
        <v>0</v>
      </c>
      <c r="G104" s="18">
        <f t="shared" si="13"/>
        <v>0</v>
      </c>
      <c r="H104" s="18">
        <f t="shared" si="13"/>
        <v>0</v>
      </c>
      <c r="I104" s="18">
        <f t="shared" si="13"/>
        <v>0</v>
      </c>
      <c r="J104" s="18">
        <f t="shared" si="13"/>
        <v>0</v>
      </c>
      <c r="K104" s="18">
        <f t="shared" si="13"/>
        <v>0</v>
      </c>
      <c r="L104" s="18">
        <f t="shared" si="13"/>
        <v>0</v>
      </c>
      <c r="M104" s="18">
        <f t="shared" si="13"/>
        <v>0</v>
      </c>
      <c r="N104" s="18">
        <f t="shared" si="13"/>
        <v>0</v>
      </c>
      <c r="O104" s="27" t="e">
        <f t="shared" si="13"/>
        <v>#REF!</v>
      </c>
      <c r="P104" s="38">
        <f t="shared" si="13"/>
        <v>0</v>
      </c>
      <c r="Q104" s="38">
        <f t="shared" si="13"/>
        <v>0</v>
      </c>
      <c r="R104" s="38">
        <f t="shared" si="13"/>
        <v>0</v>
      </c>
      <c r="S104" s="27" t="e">
        <f t="shared" si="13"/>
        <v>#REF!</v>
      </c>
      <c r="T104" s="27" t="e">
        <f t="shared" si="13"/>
        <v>#REF!</v>
      </c>
      <c r="U104" s="18">
        <f t="shared" si="13"/>
        <v>0</v>
      </c>
      <c r="V104" s="18">
        <f t="shared" si="13"/>
        <v>0</v>
      </c>
      <c r="W104" s="18">
        <f t="shared" si="13"/>
        <v>0</v>
      </c>
      <c r="X104" s="27" t="e">
        <f t="shared" si="13"/>
        <v>#REF!</v>
      </c>
      <c r="Y104" s="27" t="e">
        <f t="shared" si="13"/>
        <v>#REF!</v>
      </c>
      <c r="Z104" s="27" t="e">
        <f t="shared" si="13"/>
        <v>#REF!</v>
      </c>
      <c r="AA104" s="27" t="e">
        <f t="shared" si="13"/>
        <v>#REF!</v>
      </c>
      <c r="AB104" s="27" t="e">
        <f t="shared" si="13"/>
        <v>#REF!</v>
      </c>
      <c r="AC104" s="27" t="e">
        <f t="shared" si="13"/>
        <v>#REF!</v>
      </c>
      <c r="AD104" s="27" t="e">
        <f t="shared" si="13"/>
        <v>#REF!</v>
      </c>
      <c r="AE104" s="18">
        <f t="shared" si="13"/>
        <v>0</v>
      </c>
      <c r="AF104" s="18">
        <f t="shared" si="13"/>
        <v>0</v>
      </c>
      <c r="AG104" s="18">
        <f t="shared" si="13"/>
        <v>0</v>
      </c>
      <c r="AH104" s="39"/>
      <c r="AI104" s="30"/>
    </row>
    <row r="105" spans="1:35" ht="15.75" thickBot="1">
      <c r="A105" s="174" t="s">
        <v>35</v>
      </c>
      <c r="B105" s="175"/>
      <c r="C105" s="63" t="e">
        <f>C103+C104</f>
        <v>#REF!</v>
      </c>
      <c r="D105" s="63">
        <f>D103+D104</f>
        <v>0</v>
      </c>
      <c r="E105" s="64" t="e">
        <f t="shared" ref="E105:AG105" si="14">E103+E104</f>
        <v>#REF!</v>
      </c>
      <c r="F105" s="63">
        <f t="shared" si="14"/>
        <v>0</v>
      </c>
      <c r="G105" s="63">
        <f t="shared" si="14"/>
        <v>0</v>
      </c>
      <c r="H105" s="63">
        <f t="shared" si="14"/>
        <v>0</v>
      </c>
      <c r="I105" s="63">
        <f t="shared" si="14"/>
        <v>0</v>
      </c>
      <c r="J105" s="63">
        <f t="shared" si="14"/>
        <v>0</v>
      </c>
      <c r="K105" s="63">
        <f t="shared" si="14"/>
        <v>0</v>
      </c>
      <c r="L105" s="63">
        <f t="shared" si="14"/>
        <v>0</v>
      </c>
      <c r="M105" s="63">
        <f t="shared" si="14"/>
        <v>0</v>
      </c>
      <c r="N105" s="63">
        <f t="shared" si="14"/>
        <v>0</v>
      </c>
      <c r="O105" s="64" t="e">
        <f t="shared" si="14"/>
        <v>#REF!</v>
      </c>
      <c r="P105" s="87">
        <f t="shared" si="14"/>
        <v>0</v>
      </c>
      <c r="Q105" s="87">
        <f t="shared" si="14"/>
        <v>0</v>
      </c>
      <c r="R105" s="87">
        <f t="shared" si="14"/>
        <v>0</v>
      </c>
      <c r="S105" s="64" t="e">
        <f t="shared" si="14"/>
        <v>#REF!</v>
      </c>
      <c r="T105" s="64" t="e">
        <f t="shared" si="14"/>
        <v>#REF!</v>
      </c>
      <c r="U105" s="63">
        <f t="shared" si="14"/>
        <v>0</v>
      </c>
      <c r="V105" s="63">
        <f t="shared" si="14"/>
        <v>0</v>
      </c>
      <c r="W105" s="63">
        <f t="shared" si="14"/>
        <v>0</v>
      </c>
      <c r="X105" s="64" t="e">
        <f t="shared" si="14"/>
        <v>#REF!</v>
      </c>
      <c r="Y105" s="64" t="e">
        <f t="shared" si="14"/>
        <v>#REF!</v>
      </c>
      <c r="Z105" s="64" t="e">
        <f t="shared" si="14"/>
        <v>#REF!</v>
      </c>
      <c r="AA105" s="64" t="e">
        <f t="shared" si="14"/>
        <v>#REF!</v>
      </c>
      <c r="AB105" s="64" t="e">
        <f t="shared" si="14"/>
        <v>#REF!</v>
      </c>
      <c r="AC105" s="64" t="e">
        <f t="shared" si="14"/>
        <v>#REF!</v>
      </c>
      <c r="AD105" s="64" t="e">
        <f t="shared" si="14"/>
        <v>#REF!</v>
      </c>
      <c r="AE105" s="63">
        <f t="shared" si="14"/>
        <v>0</v>
      </c>
      <c r="AF105" s="63">
        <f t="shared" si="14"/>
        <v>0</v>
      </c>
      <c r="AG105" s="67">
        <f t="shared" si="14"/>
        <v>0</v>
      </c>
      <c r="AH105" s="39"/>
      <c r="AI105" s="30"/>
    </row>
    <row r="106" spans="1:35">
      <c r="A106" s="11"/>
      <c r="B106" s="11"/>
      <c r="C106" s="7"/>
    </row>
    <row r="107" spans="1:35">
      <c r="A107" s="12" t="s">
        <v>31</v>
      </c>
      <c r="B107" s="11"/>
      <c r="C107" s="7"/>
    </row>
    <row r="108" spans="1:35" ht="15.75" thickBot="1"/>
    <row r="109" spans="1:35" ht="24.75">
      <c r="A109" s="156" t="s">
        <v>0</v>
      </c>
      <c r="B109" s="169" t="s">
        <v>1</v>
      </c>
      <c r="C109" s="13" t="s">
        <v>2</v>
      </c>
      <c r="D109" s="160" t="s">
        <v>3</v>
      </c>
      <c r="E109" s="160"/>
      <c r="F109" s="160"/>
      <c r="G109" s="160" t="s">
        <v>4</v>
      </c>
      <c r="H109" s="160"/>
      <c r="I109" s="160"/>
      <c r="J109" s="160" t="s">
        <v>21</v>
      </c>
      <c r="K109" s="160"/>
      <c r="L109" s="160"/>
      <c r="M109" s="160" t="s">
        <v>22</v>
      </c>
      <c r="N109" s="160"/>
      <c r="O109" s="160"/>
      <c r="P109" s="160" t="s">
        <v>24</v>
      </c>
      <c r="Q109" s="160"/>
      <c r="R109" s="160"/>
      <c r="S109" s="160" t="s">
        <v>25</v>
      </c>
      <c r="T109" s="160"/>
      <c r="U109" s="160"/>
      <c r="V109" s="160" t="s">
        <v>26</v>
      </c>
      <c r="W109" s="160"/>
      <c r="X109" s="160"/>
      <c r="Y109" s="160" t="s">
        <v>23</v>
      </c>
      <c r="Z109" s="160"/>
      <c r="AA109" s="160"/>
      <c r="AB109" s="160" t="s">
        <v>27</v>
      </c>
      <c r="AC109" s="160"/>
      <c r="AD109" s="160"/>
      <c r="AE109" s="160" t="s">
        <v>25</v>
      </c>
      <c r="AF109" s="160"/>
      <c r="AG109" s="162"/>
    </row>
    <row r="110" spans="1:35" ht="15.75" thickBot="1">
      <c r="A110" s="158"/>
      <c r="B110" s="171"/>
      <c r="C110" s="1" t="s">
        <v>5</v>
      </c>
      <c r="D110" s="14" t="s">
        <v>12</v>
      </c>
      <c r="E110" s="14" t="s">
        <v>13</v>
      </c>
      <c r="F110" s="14" t="s">
        <v>14</v>
      </c>
      <c r="G110" s="14" t="s">
        <v>15</v>
      </c>
      <c r="H110" s="14" t="s">
        <v>16</v>
      </c>
      <c r="I110" s="14" t="s">
        <v>17</v>
      </c>
      <c r="J110" s="14" t="s">
        <v>6</v>
      </c>
      <c r="K110" s="14" t="s">
        <v>7</v>
      </c>
      <c r="L110" s="14" t="s">
        <v>8</v>
      </c>
      <c r="M110" s="14" t="s">
        <v>9</v>
      </c>
      <c r="N110" s="14" t="s">
        <v>10</v>
      </c>
      <c r="O110" s="14" t="s">
        <v>11</v>
      </c>
      <c r="P110" s="14" t="s">
        <v>12</v>
      </c>
      <c r="Q110" s="14" t="s">
        <v>13</v>
      </c>
      <c r="R110" s="14" t="s">
        <v>14</v>
      </c>
      <c r="S110" s="14" t="s">
        <v>15</v>
      </c>
      <c r="T110" s="14" t="s">
        <v>16</v>
      </c>
      <c r="U110" s="14" t="s">
        <v>17</v>
      </c>
      <c r="V110" s="15" t="s">
        <v>6</v>
      </c>
      <c r="W110" s="15" t="s">
        <v>7</v>
      </c>
      <c r="X110" s="15" t="s">
        <v>8</v>
      </c>
      <c r="Y110" s="15" t="s">
        <v>9</v>
      </c>
      <c r="Z110" s="15" t="s">
        <v>10</v>
      </c>
      <c r="AA110" s="15" t="s">
        <v>11</v>
      </c>
      <c r="AB110" s="15" t="s">
        <v>12</v>
      </c>
      <c r="AC110" s="15" t="s">
        <v>13</v>
      </c>
      <c r="AD110" s="15" t="s">
        <v>14</v>
      </c>
      <c r="AE110" s="15" t="s">
        <v>15</v>
      </c>
      <c r="AF110" s="65" t="s">
        <v>16</v>
      </c>
      <c r="AG110" s="66" t="s">
        <v>17</v>
      </c>
    </row>
    <row r="111" spans="1:35">
      <c r="A111" s="179" t="e">
        <f>#REF!</f>
        <v>#REF!</v>
      </c>
      <c r="B111" s="75" t="e">
        <f>#REF!</f>
        <v>#REF!</v>
      </c>
      <c r="C111" s="17" t="e">
        <f>#REF!</f>
        <v>#REF!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31"/>
      <c r="N111" s="31"/>
      <c r="O111" s="17"/>
      <c r="P111" s="37"/>
      <c r="Q111" s="17"/>
      <c r="R111" s="16"/>
      <c r="S111" s="28" t="e">
        <f t="shared" ref="S111:S118" si="15">C111</f>
        <v>#REF!</v>
      </c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35"/>
    </row>
    <row r="112" spans="1:35" ht="15.75" thickBot="1">
      <c r="A112" s="180"/>
      <c r="B112" s="76" t="s">
        <v>18</v>
      </c>
      <c r="C112" s="18" t="e">
        <f>#REF!</f>
        <v>#REF!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32"/>
      <c r="N112" s="32"/>
      <c r="O112" s="18"/>
      <c r="P112" s="38"/>
      <c r="Q112" s="18"/>
      <c r="R112" s="26"/>
      <c r="S112" s="29" t="e">
        <f t="shared" si="15"/>
        <v>#REF!</v>
      </c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36"/>
    </row>
    <row r="113" spans="1:34">
      <c r="A113" s="179" t="e">
        <f>#REF!</f>
        <v>#REF!</v>
      </c>
      <c r="B113" s="5" t="e">
        <f>#REF!</f>
        <v>#REF!</v>
      </c>
      <c r="C113" s="16" t="e">
        <f>#REF!</f>
        <v>#REF!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31"/>
      <c r="O113" s="31"/>
      <c r="P113" s="17"/>
      <c r="Q113" s="37"/>
      <c r="R113" s="17"/>
      <c r="S113" s="25" t="e">
        <f t="shared" si="15"/>
        <v>#REF!</v>
      </c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33"/>
      <c r="AH113" s="72"/>
    </row>
    <row r="114" spans="1:34" ht="15.75" thickBot="1">
      <c r="A114" s="180"/>
      <c r="B114" s="4" t="s">
        <v>18</v>
      </c>
      <c r="C114" s="18" t="e">
        <f>#REF!</f>
        <v>#REF!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32"/>
      <c r="O114" s="32"/>
      <c r="P114" s="18"/>
      <c r="Q114" s="38"/>
      <c r="R114" s="18"/>
      <c r="S114" s="27" t="e">
        <f t="shared" si="15"/>
        <v>#REF!</v>
      </c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34"/>
      <c r="AH114" s="72"/>
    </row>
    <row r="115" spans="1:34">
      <c r="A115" s="179" t="e">
        <f>#REF!</f>
        <v>#REF!</v>
      </c>
      <c r="B115" s="5" t="e">
        <f>#REF!</f>
        <v>#REF!</v>
      </c>
      <c r="C115" s="16" t="e">
        <f>#REF!</f>
        <v>#REF!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28" t="e">
        <f t="shared" si="15"/>
        <v>#REF!</v>
      </c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33"/>
      <c r="AH115" s="72"/>
    </row>
    <row r="116" spans="1:34" ht="15.75" thickBot="1">
      <c r="A116" s="180"/>
      <c r="B116" s="21" t="s">
        <v>18</v>
      </c>
      <c r="C116" s="18" t="e">
        <f>#REF!</f>
        <v>#REF!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27" t="e">
        <f t="shared" si="15"/>
        <v>#REF!</v>
      </c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34"/>
      <c r="AH116" s="72"/>
    </row>
    <row r="117" spans="1:34">
      <c r="A117" s="179" t="e">
        <f>#REF!</f>
        <v>#REF!</v>
      </c>
      <c r="B117" s="73" t="e">
        <f>#REF!</f>
        <v>#REF!</v>
      </c>
      <c r="C117" s="16" t="e">
        <f>#REF!</f>
        <v>#REF!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37"/>
      <c r="Q117" s="17"/>
      <c r="R117" s="17"/>
      <c r="S117" s="25" t="e">
        <f t="shared" si="15"/>
        <v>#REF!</v>
      </c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33"/>
      <c r="AH117" s="72"/>
    </row>
    <row r="118" spans="1:34" ht="15.75" thickBot="1">
      <c r="A118" s="180"/>
      <c r="B118" s="74" t="s">
        <v>18</v>
      </c>
      <c r="C118" s="26" t="e">
        <f>#REF!</f>
        <v>#REF!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38"/>
      <c r="Q118" s="18"/>
      <c r="R118" s="18"/>
      <c r="S118" s="27" t="e">
        <f t="shared" si="15"/>
        <v>#REF!</v>
      </c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34"/>
      <c r="AH118" s="72"/>
    </row>
    <row r="119" spans="1:34">
      <c r="A119" s="179" t="e">
        <f>#REF!</f>
        <v>#REF!</v>
      </c>
      <c r="B119" s="22" t="e">
        <f>#REF!</f>
        <v>#REF!</v>
      </c>
      <c r="C119" s="17" t="e">
        <f>#REF!</f>
        <v>#REF!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25" t="e">
        <f>C119</f>
        <v>#REF!</v>
      </c>
      <c r="AC119" s="17"/>
      <c r="AD119" s="17"/>
      <c r="AE119" s="17"/>
      <c r="AF119" s="17"/>
      <c r="AG119" s="33"/>
      <c r="AH119" s="72"/>
    </row>
    <row r="120" spans="1:34" ht="15.75" thickBot="1">
      <c r="A120" s="180"/>
      <c r="B120" s="23" t="s">
        <v>18</v>
      </c>
      <c r="C120" s="18" t="e">
        <f>#REF!</f>
        <v>#REF!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27" t="e">
        <f>C120</f>
        <v>#REF!</v>
      </c>
      <c r="AC120" s="18"/>
      <c r="AD120" s="18"/>
      <c r="AE120" s="18"/>
      <c r="AF120" s="18"/>
      <c r="AG120" s="34"/>
      <c r="AH120" s="72"/>
    </row>
    <row r="121" spans="1:34">
      <c r="A121" s="179" t="e">
        <f>#REF!</f>
        <v>#REF!</v>
      </c>
      <c r="B121" s="9" t="e">
        <f>#REF!</f>
        <v>#REF!</v>
      </c>
      <c r="C121" s="17" t="e">
        <f>#REF!</f>
        <v>#REF!</v>
      </c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62"/>
      <c r="R121" s="16"/>
      <c r="S121" s="28" t="e">
        <f t="shared" ref="S121:S126" si="16">C121</f>
        <v>#REF!</v>
      </c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35"/>
    </row>
    <row r="122" spans="1:34" ht="15.75" thickBot="1">
      <c r="A122" s="180"/>
      <c r="B122" s="4" t="s">
        <v>18</v>
      </c>
      <c r="C122" s="18" t="e">
        <f>#REF!</f>
        <v>#REF!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38"/>
      <c r="R122" s="18"/>
      <c r="S122" s="27" t="e">
        <f t="shared" si="16"/>
        <v>#REF!</v>
      </c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34"/>
    </row>
    <row r="123" spans="1:34">
      <c r="A123" s="179" t="e">
        <f>#REF!</f>
        <v>#REF!</v>
      </c>
      <c r="B123" s="9" t="e">
        <f>#REF!</f>
        <v>#REF!</v>
      </c>
      <c r="C123" s="17" t="e">
        <f>#REF!</f>
        <v>#REF!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62"/>
      <c r="Q123" s="16"/>
      <c r="R123" s="16"/>
      <c r="S123" s="28" t="e">
        <f t="shared" si="16"/>
        <v>#REF!</v>
      </c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35"/>
    </row>
    <row r="124" spans="1:34" ht="15.75" thickBot="1">
      <c r="A124" s="180"/>
      <c r="B124" s="4" t="s">
        <v>18</v>
      </c>
      <c r="C124" s="18" t="e">
        <f>#REF!</f>
        <v>#REF!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38"/>
      <c r="Q124" s="18"/>
      <c r="R124" s="18"/>
      <c r="S124" s="27" t="e">
        <f t="shared" si="16"/>
        <v>#REF!</v>
      </c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34"/>
    </row>
    <row r="125" spans="1:34">
      <c r="A125" s="179" t="e">
        <f>#REF!</f>
        <v>#REF!</v>
      </c>
      <c r="B125" s="10" t="e">
        <f>#REF!</f>
        <v>#REF!</v>
      </c>
      <c r="C125" s="17" t="e">
        <f>#REF!</f>
        <v>#REF!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62"/>
      <c r="R125" s="16"/>
      <c r="S125" s="28" t="e">
        <f t="shared" si="16"/>
        <v>#REF!</v>
      </c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35"/>
    </row>
    <row r="126" spans="1:34" ht="15.75" thickBot="1">
      <c r="A126" s="180"/>
      <c r="B126" s="4" t="s">
        <v>18</v>
      </c>
      <c r="C126" s="18" t="e">
        <f>#REF!</f>
        <v>#REF!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38"/>
      <c r="R126" s="18"/>
      <c r="S126" s="27" t="e">
        <f t="shared" si="16"/>
        <v>#REF!</v>
      </c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34"/>
    </row>
    <row r="127" spans="1:34" ht="28.5" customHeight="1">
      <c r="A127" s="179" t="e">
        <f>#REF!</f>
        <v>#REF!</v>
      </c>
      <c r="B127" s="84" t="e">
        <f>#REF!</f>
        <v>#REF!</v>
      </c>
      <c r="C127" s="17" t="e">
        <f>#REF!</f>
        <v>#REF!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37"/>
      <c r="Q127" s="37"/>
      <c r="R127" s="31"/>
      <c r="S127" s="31"/>
      <c r="T127" s="17"/>
      <c r="U127" s="17"/>
      <c r="V127" s="17"/>
      <c r="W127" s="17"/>
      <c r="X127" s="17"/>
      <c r="Y127" s="25">
        <f>4571.94+4689.46+4884.96+4533.72+4611.58</f>
        <v>23291.66</v>
      </c>
      <c r="Z127" s="25">
        <f>4533.72+4923.88+5119.4+4533.72+4339.04</f>
        <v>23449.759999999998</v>
      </c>
      <c r="AA127" s="25">
        <f>3944.71+4131.94+4131.94+4884.96+5001.76</f>
        <v>22095.31</v>
      </c>
      <c r="AB127" s="25">
        <v>350527.2</v>
      </c>
      <c r="AC127" s="16"/>
      <c r="AD127" s="31"/>
      <c r="AE127" s="16"/>
      <c r="AF127" s="16"/>
      <c r="AG127" s="35"/>
    </row>
    <row r="128" spans="1:34" ht="15.75" thickBot="1">
      <c r="A128" s="180"/>
      <c r="B128" s="82" t="s">
        <v>18</v>
      </c>
      <c r="C128" s="83" t="e">
        <f>#REF!</f>
        <v>#REF!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38"/>
      <c r="Q128" s="38"/>
      <c r="R128" s="32"/>
      <c r="S128" s="32"/>
      <c r="T128" s="18"/>
      <c r="U128" s="18"/>
      <c r="V128" s="18"/>
      <c r="W128" s="18"/>
      <c r="X128" s="18"/>
      <c r="Y128" s="27">
        <f>(Y127*1.23)-Y127</f>
        <v>5357.08</v>
      </c>
      <c r="Z128" s="27">
        <f>(Z127*1.23)-Z127</f>
        <v>5393.44</v>
      </c>
      <c r="AA128" s="27">
        <f>(AA127*1.23)-AA127</f>
        <v>5081.92</v>
      </c>
      <c r="AB128" s="27">
        <f>(AB127*1.23)-AB127</f>
        <v>80621.259999999995</v>
      </c>
      <c r="AC128" s="18"/>
      <c r="AD128" s="85"/>
      <c r="AE128" s="18"/>
      <c r="AF128" s="18"/>
      <c r="AG128" s="36"/>
    </row>
    <row r="129" spans="1:34">
      <c r="A129" s="172" t="s">
        <v>19</v>
      </c>
      <c r="B129" s="173"/>
      <c r="C129" s="17" t="e">
        <f>C111+C127+C113+C115+C117+C119+C123+C125+C121</f>
        <v>#REF!</v>
      </c>
      <c r="D129" s="16">
        <f>D111+D113+D115+D117+D119+D121+D123+D125</f>
        <v>0</v>
      </c>
      <c r="E129" s="16">
        <f t="shared" ref="E129:O129" si="17">E111+E113+E115+E117+E119+E121+E123+E125</f>
        <v>0</v>
      </c>
      <c r="F129" s="16">
        <f t="shared" si="17"/>
        <v>0</v>
      </c>
      <c r="G129" s="16">
        <f t="shared" si="17"/>
        <v>0</v>
      </c>
      <c r="H129" s="16">
        <f t="shared" si="17"/>
        <v>0</v>
      </c>
      <c r="I129" s="16">
        <f t="shared" si="17"/>
        <v>0</v>
      </c>
      <c r="J129" s="16">
        <f t="shared" si="17"/>
        <v>0</v>
      </c>
      <c r="K129" s="16">
        <f t="shared" si="17"/>
        <v>0</v>
      </c>
      <c r="L129" s="16">
        <f t="shared" si="17"/>
        <v>0</v>
      </c>
      <c r="M129" s="16">
        <f t="shared" si="17"/>
        <v>0</v>
      </c>
      <c r="N129" s="16">
        <f>N111+N113+N115+N117+N119+N121+N123+N125</f>
        <v>0</v>
      </c>
      <c r="O129" s="16">
        <f t="shared" si="17"/>
        <v>0</v>
      </c>
      <c r="P129" s="62">
        <f>P111+P113+P115+P117+P119+P121+P123+P125</f>
        <v>0</v>
      </c>
      <c r="Q129" s="62">
        <f>Q111+Q113+Q115+Q117+Q119+Q121+Q123+Q125</f>
        <v>0</v>
      </c>
      <c r="R129" s="62">
        <f t="shared" ref="R129:AG129" si="18">R111+R113+R115+R117+R119+R121+R123+R125</f>
        <v>0</v>
      </c>
      <c r="S129" s="28" t="e">
        <f>S111+S113+S115+S117+S119+S121+S123+S125</f>
        <v>#REF!</v>
      </c>
      <c r="T129" s="62">
        <f>T111+T127+T113+T115+T117+T119+T121+T123+T125</f>
        <v>0</v>
      </c>
      <c r="U129" s="62">
        <f t="shared" ref="U129:X129" si="19">U111+U127+U113+U115+U117+U119+U121+U123+U125</f>
        <v>0</v>
      </c>
      <c r="V129" s="62">
        <f t="shared" si="19"/>
        <v>0</v>
      </c>
      <c r="W129" s="62">
        <f t="shared" si="19"/>
        <v>0</v>
      </c>
      <c r="X129" s="62">
        <f t="shared" si="19"/>
        <v>0</v>
      </c>
      <c r="Y129" s="28">
        <f t="shared" ref="Y129:AA130" si="20">Y111+Y127+Y113+Y115+Y117+Y119+Y121+Y123+Y125</f>
        <v>23291.66</v>
      </c>
      <c r="Z129" s="28">
        <f t="shared" si="20"/>
        <v>23449.759999999998</v>
      </c>
      <c r="AA129" s="28">
        <f t="shared" si="20"/>
        <v>22095.31</v>
      </c>
      <c r="AB129" s="28" t="e">
        <f>AB111+AB113+AB115+AB117+AB119+AB121+AB123+AB125+AB127</f>
        <v>#REF!</v>
      </c>
      <c r="AC129" s="62">
        <f t="shared" si="18"/>
        <v>0</v>
      </c>
      <c r="AD129" s="62">
        <f t="shared" si="18"/>
        <v>0</v>
      </c>
      <c r="AE129" s="62">
        <f t="shared" si="18"/>
        <v>0</v>
      </c>
      <c r="AF129" s="62">
        <f t="shared" si="18"/>
        <v>0</v>
      </c>
      <c r="AG129" s="80">
        <f t="shared" si="18"/>
        <v>0</v>
      </c>
      <c r="AH129" s="7"/>
    </row>
    <row r="130" spans="1:34" ht="15.75" thickBot="1">
      <c r="A130" s="174" t="s">
        <v>20</v>
      </c>
      <c r="B130" s="175"/>
      <c r="C130" s="18" t="e">
        <f>C128+C112+C114+C116+C118+C120+C124+C126+C122</f>
        <v>#REF!</v>
      </c>
      <c r="D130" s="18">
        <f>D112+D114+D116+D118+D120+D122+D124+D126</f>
        <v>0</v>
      </c>
      <c r="E130" s="18">
        <f t="shared" ref="E130:O130" si="21">E112+E114+E116+E118+E120+E122+E124+E126</f>
        <v>0</v>
      </c>
      <c r="F130" s="18">
        <f t="shared" si="21"/>
        <v>0</v>
      </c>
      <c r="G130" s="18">
        <f t="shared" si="21"/>
        <v>0</v>
      </c>
      <c r="H130" s="18">
        <f t="shared" si="21"/>
        <v>0</v>
      </c>
      <c r="I130" s="18">
        <f t="shared" si="21"/>
        <v>0</v>
      </c>
      <c r="J130" s="18">
        <f t="shared" si="21"/>
        <v>0</v>
      </c>
      <c r="K130" s="18">
        <f t="shared" si="21"/>
        <v>0</v>
      </c>
      <c r="L130" s="18">
        <f t="shared" si="21"/>
        <v>0</v>
      </c>
      <c r="M130" s="18">
        <f t="shared" si="21"/>
        <v>0</v>
      </c>
      <c r="N130" s="18">
        <f t="shared" si="21"/>
        <v>0</v>
      </c>
      <c r="O130" s="18">
        <f t="shared" si="21"/>
        <v>0</v>
      </c>
      <c r="P130" s="38">
        <f>P112+P114+P116+P118+P120+P122+P124+P126</f>
        <v>0</v>
      </c>
      <c r="Q130" s="38">
        <f>Q112+Q114+Q116+Q118+Q120+Q122+Q124+Q126</f>
        <v>0</v>
      </c>
      <c r="R130" s="38">
        <f t="shared" ref="R130:AG130" si="22">R112+R114+R116+R118+R120+R122+R124+R126</f>
        <v>0</v>
      </c>
      <c r="S130" s="27" t="e">
        <f t="shared" si="22"/>
        <v>#REF!</v>
      </c>
      <c r="T130" s="38">
        <f>T112+T128+T114+T116+T118+T120+T122+T124+T126</f>
        <v>0</v>
      </c>
      <c r="U130" s="38">
        <f t="shared" ref="U130:X130" si="23">U112+U128+U114+U116+U118+U120+U122+U124+U126</f>
        <v>0</v>
      </c>
      <c r="V130" s="38">
        <f t="shared" si="23"/>
        <v>0</v>
      </c>
      <c r="W130" s="38">
        <f t="shared" si="23"/>
        <v>0</v>
      </c>
      <c r="X130" s="38">
        <f t="shared" si="23"/>
        <v>0</v>
      </c>
      <c r="Y130" s="27">
        <f t="shared" si="20"/>
        <v>5357.08</v>
      </c>
      <c r="Z130" s="27">
        <f t="shared" si="20"/>
        <v>5393.44</v>
      </c>
      <c r="AA130" s="27">
        <f t="shared" si="20"/>
        <v>5081.92</v>
      </c>
      <c r="AB130" s="27" t="e">
        <f>AB112+AB128+AB114+AB116+AB118+AB120+AB122+AB124+AB126</f>
        <v>#REF!</v>
      </c>
      <c r="AC130" s="38">
        <f t="shared" si="22"/>
        <v>0</v>
      </c>
      <c r="AD130" s="38">
        <f t="shared" si="22"/>
        <v>0</v>
      </c>
      <c r="AE130" s="38">
        <f t="shared" si="22"/>
        <v>0</v>
      </c>
      <c r="AF130" s="38">
        <f t="shared" si="22"/>
        <v>0</v>
      </c>
      <c r="AG130" s="81">
        <f t="shared" si="22"/>
        <v>0</v>
      </c>
    </row>
    <row r="131" spans="1:34" ht="15.75" thickBot="1">
      <c r="A131" s="174" t="s">
        <v>35</v>
      </c>
      <c r="B131" s="175"/>
      <c r="C131" s="63" t="e">
        <f>C129+C130</f>
        <v>#REF!</v>
      </c>
      <c r="D131" s="63">
        <f>D129+D130</f>
        <v>0</v>
      </c>
      <c r="E131" s="63">
        <f t="shared" ref="E131:AG131" si="24">E129+E130</f>
        <v>0</v>
      </c>
      <c r="F131" s="63">
        <f t="shared" si="24"/>
        <v>0</v>
      </c>
      <c r="G131" s="63">
        <f t="shared" si="24"/>
        <v>0</v>
      </c>
      <c r="H131" s="63">
        <f t="shared" si="24"/>
        <v>0</v>
      </c>
      <c r="I131" s="63">
        <f t="shared" si="24"/>
        <v>0</v>
      </c>
      <c r="J131" s="63">
        <f t="shared" si="24"/>
        <v>0</v>
      </c>
      <c r="K131" s="63">
        <f t="shared" si="24"/>
        <v>0</v>
      </c>
      <c r="L131" s="63">
        <f t="shared" si="24"/>
        <v>0</v>
      </c>
      <c r="M131" s="63">
        <f t="shared" si="24"/>
        <v>0</v>
      </c>
      <c r="N131" s="63">
        <f t="shared" si="24"/>
        <v>0</v>
      </c>
      <c r="O131" s="63">
        <f t="shared" si="24"/>
        <v>0</v>
      </c>
      <c r="P131" s="87">
        <f>P129+P130</f>
        <v>0</v>
      </c>
      <c r="Q131" s="87">
        <f>Q129+Q130</f>
        <v>0</v>
      </c>
      <c r="R131" s="63">
        <f t="shared" si="24"/>
        <v>0</v>
      </c>
      <c r="S131" s="64" t="e">
        <f>S129+S130</f>
        <v>#REF!</v>
      </c>
      <c r="T131" s="63">
        <f t="shared" si="24"/>
        <v>0</v>
      </c>
      <c r="U131" s="63">
        <f t="shared" si="24"/>
        <v>0</v>
      </c>
      <c r="V131" s="63">
        <f t="shared" si="24"/>
        <v>0</v>
      </c>
      <c r="W131" s="63">
        <f t="shared" si="24"/>
        <v>0</v>
      </c>
      <c r="X131" s="63">
        <f t="shared" si="24"/>
        <v>0</v>
      </c>
      <c r="Y131" s="64">
        <f t="shared" si="24"/>
        <v>28648.74</v>
      </c>
      <c r="Z131" s="64">
        <f t="shared" si="24"/>
        <v>28843.200000000001</v>
      </c>
      <c r="AA131" s="64">
        <f t="shared" si="24"/>
        <v>27177.23</v>
      </c>
      <c r="AB131" s="64" t="e">
        <f t="shared" si="24"/>
        <v>#REF!</v>
      </c>
      <c r="AC131" s="63">
        <f t="shared" si="24"/>
        <v>0</v>
      </c>
      <c r="AD131" s="63">
        <f t="shared" si="24"/>
        <v>0</v>
      </c>
      <c r="AE131" s="63">
        <f t="shared" si="24"/>
        <v>0</v>
      </c>
      <c r="AF131" s="63">
        <f t="shared" si="24"/>
        <v>0</v>
      </c>
      <c r="AG131" s="67">
        <f t="shared" si="24"/>
        <v>0</v>
      </c>
    </row>
    <row r="133" spans="1:34" ht="15.75" thickBot="1">
      <c r="A133" t="s">
        <v>38</v>
      </c>
    </row>
    <row r="134" spans="1:34">
      <c r="A134" s="172" t="s">
        <v>19</v>
      </c>
      <c r="B134" s="173"/>
      <c r="C134" s="77" t="e">
        <f>C103+C129</f>
        <v>#REF!</v>
      </c>
      <c r="D134" s="17">
        <f t="shared" ref="D134:AG134" si="25">D103+D129</f>
        <v>0</v>
      </c>
      <c r="E134" s="17" t="e">
        <f t="shared" si="25"/>
        <v>#REF!</v>
      </c>
      <c r="F134" s="17">
        <f t="shared" si="25"/>
        <v>0</v>
      </c>
      <c r="G134" s="17">
        <f t="shared" si="25"/>
        <v>0</v>
      </c>
      <c r="H134" s="17">
        <f t="shared" si="25"/>
        <v>0</v>
      </c>
      <c r="I134" s="17">
        <f t="shared" si="25"/>
        <v>0</v>
      </c>
      <c r="J134" s="17">
        <f t="shared" si="25"/>
        <v>0</v>
      </c>
      <c r="K134" s="17">
        <f t="shared" si="25"/>
        <v>0</v>
      </c>
      <c r="L134" s="17">
        <f t="shared" si="25"/>
        <v>0</v>
      </c>
      <c r="M134" s="17">
        <f t="shared" si="25"/>
        <v>0</v>
      </c>
      <c r="N134" s="17">
        <f t="shared" si="25"/>
        <v>0</v>
      </c>
      <c r="O134" s="25" t="e">
        <f>O103+O129</f>
        <v>#REF!</v>
      </c>
      <c r="P134" s="37">
        <f t="shared" si="25"/>
        <v>0</v>
      </c>
      <c r="Q134" s="37">
        <f t="shared" si="25"/>
        <v>0</v>
      </c>
      <c r="R134" s="37">
        <f t="shared" si="25"/>
        <v>0</v>
      </c>
      <c r="S134" s="25" t="e">
        <f t="shared" si="25"/>
        <v>#REF!</v>
      </c>
      <c r="T134" s="17" t="e">
        <f t="shared" si="25"/>
        <v>#REF!</v>
      </c>
      <c r="U134" s="17">
        <f t="shared" si="25"/>
        <v>0</v>
      </c>
      <c r="V134" s="17">
        <f t="shared" si="25"/>
        <v>0</v>
      </c>
      <c r="W134" s="17">
        <f t="shared" si="25"/>
        <v>0</v>
      </c>
      <c r="X134" s="17" t="e">
        <f t="shared" si="25"/>
        <v>#REF!</v>
      </c>
      <c r="Y134" s="25" t="e">
        <f t="shared" si="25"/>
        <v>#REF!</v>
      </c>
      <c r="Z134" s="25" t="e">
        <f t="shared" si="25"/>
        <v>#REF!</v>
      </c>
      <c r="AA134" s="25" t="e">
        <f t="shared" si="25"/>
        <v>#REF!</v>
      </c>
      <c r="AB134" s="25" t="e">
        <f t="shared" si="25"/>
        <v>#REF!</v>
      </c>
      <c r="AC134" s="25" t="e">
        <f t="shared" si="25"/>
        <v>#REF!</v>
      </c>
      <c r="AD134" s="25" t="e">
        <f t="shared" si="25"/>
        <v>#REF!</v>
      </c>
      <c r="AE134" s="17">
        <f t="shared" si="25"/>
        <v>0</v>
      </c>
      <c r="AF134" s="17">
        <f t="shared" si="25"/>
        <v>0</v>
      </c>
      <c r="AG134" s="33">
        <f t="shared" si="25"/>
        <v>0</v>
      </c>
    </row>
    <row r="135" spans="1:34" ht="15.75" thickBot="1">
      <c r="A135" s="174" t="s">
        <v>20</v>
      </c>
      <c r="B135" s="175"/>
      <c r="C135" s="78" t="e">
        <f>C104+C130</f>
        <v>#REF!</v>
      </c>
      <c r="D135" s="18">
        <f t="shared" ref="D135:AG135" si="26">D104+D130</f>
        <v>0</v>
      </c>
      <c r="E135" s="18" t="e">
        <f t="shared" si="26"/>
        <v>#REF!</v>
      </c>
      <c r="F135" s="18">
        <f t="shared" si="26"/>
        <v>0</v>
      </c>
      <c r="G135" s="18">
        <f t="shared" si="26"/>
        <v>0</v>
      </c>
      <c r="H135" s="18">
        <f t="shared" si="26"/>
        <v>0</v>
      </c>
      <c r="I135" s="18">
        <f t="shared" si="26"/>
        <v>0</v>
      </c>
      <c r="J135" s="18">
        <f t="shared" si="26"/>
        <v>0</v>
      </c>
      <c r="K135" s="18">
        <f t="shared" si="26"/>
        <v>0</v>
      </c>
      <c r="L135" s="18">
        <f t="shared" si="26"/>
        <v>0</v>
      </c>
      <c r="M135" s="18">
        <f t="shared" si="26"/>
        <v>0</v>
      </c>
      <c r="N135" s="18">
        <f t="shared" si="26"/>
        <v>0</v>
      </c>
      <c r="O135" s="27" t="e">
        <f t="shared" si="26"/>
        <v>#REF!</v>
      </c>
      <c r="P135" s="38">
        <f t="shared" si="26"/>
        <v>0</v>
      </c>
      <c r="Q135" s="38">
        <f t="shared" si="26"/>
        <v>0</v>
      </c>
      <c r="R135" s="38">
        <f t="shared" si="26"/>
        <v>0</v>
      </c>
      <c r="S135" s="27" t="e">
        <f t="shared" si="26"/>
        <v>#REF!</v>
      </c>
      <c r="T135" s="18" t="e">
        <f t="shared" si="26"/>
        <v>#REF!</v>
      </c>
      <c r="U135" s="18">
        <f t="shared" si="26"/>
        <v>0</v>
      </c>
      <c r="V135" s="18">
        <f t="shared" si="26"/>
        <v>0</v>
      </c>
      <c r="W135" s="18">
        <f t="shared" si="26"/>
        <v>0</v>
      </c>
      <c r="X135" s="18" t="e">
        <f t="shared" si="26"/>
        <v>#REF!</v>
      </c>
      <c r="Y135" s="27" t="e">
        <f t="shared" si="26"/>
        <v>#REF!</v>
      </c>
      <c r="Z135" s="27" t="e">
        <f t="shared" si="26"/>
        <v>#REF!</v>
      </c>
      <c r="AA135" s="27" t="e">
        <f t="shared" si="26"/>
        <v>#REF!</v>
      </c>
      <c r="AB135" s="27" t="e">
        <f t="shared" si="26"/>
        <v>#REF!</v>
      </c>
      <c r="AC135" s="27" t="e">
        <f t="shared" si="26"/>
        <v>#REF!</v>
      </c>
      <c r="AD135" s="27" t="e">
        <f t="shared" si="26"/>
        <v>#REF!</v>
      </c>
      <c r="AE135" s="18">
        <f t="shared" si="26"/>
        <v>0</v>
      </c>
      <c r="AF135" s="18">
        <f t="shared" si="26"/>
        <v>0</v>
      </c>
      <c r="AG135" s="34">
        <f t="shared" si="26"/>
        <v>0</v>
      </c>
    </row>
    <row r="136" spans="1:34" ht="15.75" thickBot="1">
      <c r="A136" s="174" t="s">
        <v>35</v>
      </c>
      <c r="B136" s="175"/>
      <c r="C136" s="79" t="e">
        <f>C134+C135</f>
        <v>#REF!</v>
      </c>
      <c r="D136" s="63">
        <f t="shared" ref="D136:AG136" si="27">D134+D135</f>
        <v>0</v>
      </c>
      <c r="E136" s="63" t="e">
        <f t="shared" si="27"/>
        <v>#REF!</v>
      </c>
      <c r="F136" s="63">
        <f t="shared" si="27"/>
        <v>0</v>
      </c>
      <c r="G136" s="63">
        <f t="shared" si="27"/>
        <v>0</v>
      </c>
      <c r="H136" s="63">
        <f t="shared" si="27"/>
        <v>0</v>
      </c>
      <c r="I136" s="63">
        <f t="shared" si="27"/>
        <v>0</v>
      </c>
      <c r="J136" s="63">
        <f t="shared" si="27"/>
        <v>0</v>
      </c>
      <c r="K136" s="63">
        <f t="shared" si="27"/>
        <v>0</v>
      </c>
      <c r="L136" s="63">
        <f t="shared" si="27"/>
        <v>0</v>
      </c>
      <c r="M136" s="63">
        <f t="shared" si="27"/>
        <v>0</v>
      </c>
      <c r="N136" s="63">
        <f t="shared" si="27"/>
        <v>0</v>
      </c>
      <c r="O136" s="64" t="e">
        <f t="shared" si="27"/>
        <v>#REF!</v>
      </c>
      <c r="P136" s="87">
        <f t="shared" si="27"/>
        <v>0</v>
      </c>
      <c r="Q136" s="87">
        <f t="shared" si="27"/>
        <v>0</v>
      </c>
      <c r="R136" s="87">
        <f t="shared" si="27"/>
        <v>0</v>
      </c>
      <c r="S136" s="64" t="e">
        <f t="shared" si="27"/>
        <v>#REF!</v>
      </c>
      <c r="T136" s="63" t="e">
        <f t="shared" si="27"/>
        <v>#REF!</v>
      </c>
      <c r="U136" s="63">
        <f t="shared" si="27"/>
        <v>0</v>
      </c>
      <c r="V136" s="63">
        <f t="shared" si="27"/>
        <v>0</v>
      </c>
      <c r="W136" s="63">
        <f t="shared" si="27"/>
        <v>0</v>
      </c>
      <c r="X136" s="63" t="e">
        <f t="shared" si="27"/>
        <v>#REF!</v>
      </c>
      <c r="Y136" s="64" t="e">
        <f t="shared" si="27"/>
        <v>#REF!</v>
      </c>
      <c r="Z136" s="64" t="e">
        <f t="shared" si="27"/>
        <v>#REF!</v>
      </c>
      <c r="AA136" s="64" t="e">
        <f t="shared" si="27"/>
        <v>#REF!</v>
      </c>
      <c r="AB136" s="64" t="e">
        <f t="shared" si="27"/>
        <v>#REF!</v>
      </c>
      <c r="AC136" s="64" t="e">
        <f t="shared" si="27"/>
        <v>#REF!</v>
      </c>
      <c r="AD136" s="64" t="e">
        <f t="shared" si="27"/>
        <v>#REF!</v>
      </c>
      <c r="AE136" s="63">
        <f t="shared" si="27"/>
        <v>0</v>
      </c>
      <c r="AF136" s="63">
        <f t="shared" si="27"/>
        <v>0</v>
      </c>
      <c r="AG136" s="67">
        <f t="shared" si="27"/>
        <v>0</v>
      </c>
    </row>
    <row r="139" spans="1:34">
      <c r="B139" t="s">
        <v>40</v>
      </c>
      <c r="C139" t="s">
        <v>28</v>
      </c>
      <c r="D139" s="159" t="s">
        <v>29</v>
      </c>
      <c r="E139" s="159"/>
      <c r="G139" t="s">
        <v>43</v>
      </c>
    </row>
    <row r="140" spans="1:34">
      <c r="B140" s="68" t="s">
        <v>32</v>
      </c>
      <c r="C140" s="69" t="e">
        <f>E103</f>
        <v>#REF!</v>
      </c>
      <c r="D140" s="183" t="e">
        <f>C140*1.23</f>
        <v>#REF!</v>
      </c>
      <c r="E140" s="183"/>
      <c r="F140" s="184" t="e">
        <f>C140*0.85</f>
        <v>#REF!</v>
      </c>
      <c r="G140" s="184"/>
    </row>
    <row r="141" spans="1:34">
      <c r="B141" s="68" t="s">
        <v>33</v>
      </c>
      <c r="C141" s="69" t="e">
        <f>SUM(F103:U103)</f>
        <v>#REF!</v>
      </c>
      <c r="D141" s="183" t="e">
        <f t="shared" ref="D141:D143" si="28">C141*1.23</f>
        <v>#REF!</v>
      </c>
      <c r="E141" s="183"/>
      <c r="F141" s="184" t="e">
        <f>C141*0.85</f>
        <v>#REF!</v>
      </c>
      <c r="G141" s="184"/>
    </row>
    <row r="142" spans="1:34">
      <c r="B142" s="68" t="s">
        <v>34</v>
      </c>
      <c r="C142" s="69" t="e">
        <f>SUM(V103:AG103)</f>
        <v>#REF!</v>
      </c>
      <c r="D142" s="183" t="e">
        <f t="shared" si="28"/>
        <v>#REF!</v>
      </c>
      <c r="E142" s="183"/>
      <c r="F142" s="184" t="e">
        <f>C142*0.85</f>
        <v>#REF!</v>
      </c>
      <c r="G142" s="184"/>
      <c r="Y142" s="176" t="e">
        <f>Y105+Z105+AA105+AB105+AC105+AD105</f>
        <v>#REF!</v>
      </c>
      <c r="Z142" s="176"/>
    </row>
    <row r="143" spans="1:34">
      <c r="B143" s="68"/>
      <c r="C143" s="90" t="e">
        <f>SUM(C140:C142)</f>
        <v>#REF!</v>
      </c>
      <c r="D143" s="183" t="e">
        <f t="shared" si="28"/>
        <v>#REF!</v>
      </c>
      <c r="E143" s="183"/>
      <c r="F143" s="184" t="e">
        <f>C143*0.85</f>
        <v>#REF!</v>
      </c>
      <c r="G143" s="184"/>
      <c r="Y143" s="176" t="e">
        <f>Y136+Z136+AA136+AB136+AC136+AD136</f>
        <v>#REF!</v>
      </c>
      <c r="Z143" s="176"/>
    </row>
    <row r="144" spans="1:34">
      <c r="C144" s="7"/>
    </row>
    <row r="145" spans="1:8">
      <c r="B145" t="s">
        <v>39</v>
      </c>
      <c r="C145" s="7" t="s">
        <v>28</v>
      </c>
      <c r="D145" s="159" t="s">
        <v>29</v>
      </c>
      <c r="E145" s="159"/>
    </row>
    <row r="146" spans="1:8">
      <c r="B146" s="68" t="s">
        <v>32</v>
      </c>
      <c r="C146" s="69">
        <f>E129</f>
        <v>0</v>
      </c>
      <c r="D146" s="183">
        <f>C146*1.23</f>
        <v>0</v>
      </c>
      <c r="E146" s="183"/>
    </row>
    <row r="147" spans="1:8">
      <c r="B147" s="68" t="s">
        <v>33</v>
      </c>
      <c r="C147" s="69" t="e">
        <f>SUM(F129:U129)</f>
        <v>#REF!</v>
      </c>
      <c r="D147" s="183" t="e">
        <f t="shared" ref="D147:D149" si="29">C147*1.23</f>
        <v>#REF!</v>
      </c>
      <c r="E147" s="183"/>
    </row>
    <row r="148" spans="1:8">
      <c r="B148" s="68" t="s">
        <v>34</v>
      </c>
      <c r="C148" s="69" t="e">
        <f>SUM(V129:AG129)</f>
        <v>#REF!</v>
      </c>
      <c r="D148" s="183" t="e">
        <f>C148*1.23</f>
        <v>#REF!</v>
      </c>
      <c r="E148" s="183"/>
      <c r="H148" s="69"/>
    </row>
    <row r="149" spans="1:8">
      <c r="B149" s="68"/>
      <c r="C149" s="86" t="e">
        <f>SUM(C146:C148)</f>
        <v>#REF!</v>
      </c>
      <c r="D149" s="183" t="e">
        <f t="shared" si="29"/>
        <v>#REF!</v>
      </c>
      <c r="E149" s="183"/>
    </row>
    <row r="151" spans="1:8">
      <c r="A151" s="30"/>
      <c r="B151" s="30" t="s">
        <v>42</v>
      </c>
      <c r="C151" s="30" t="s">
        <v>28</v>
      </c>
      <c r="E151" t="s">
        <v>29</v>
      </c>
    </row>
    <row r="152" spans="1:8">
      <c r="A152" s="30"/>
      <c r="B152" s="68" t="s">
        <v>32</v>
      </c>
      <c r="C152" s="69" t="e">
        <f>C140+C146</f>
        <v>#REF!</v>
      </c>
      <c r="D152" s="181" t="e">
        <f>C152*1.23</f>
        <v>#REF!</v>
      </c>
      <c r="E152" s="182"/>
      <c r="G152" s="7"/>
    </row>
    <row r="153" spans="1:8">
      <c r="A153" s="30"/>
      <c r="B153" s="68" t="s">
        <v>33</v>
      </c>
      <c r="C153" s="69" t="e">
        <f>C141+C147</f>
        <v>#REF!</v>
      </c>
      <c r="D153" s="183" t="e">
        <f t="shared" ref="D153" si="30">C153*1.23</f>
        <v>#REF!</v>
      </c>
      <c r="E153" s="183"/>
      <c r="G153" s="7"/>
    </row>
    <row r="154" spans="1:8">
      <c r="A154" s="30"/>
      <c r="B154" s="68" t="s">
        <v>34</v>
      </c>
      <c r="C154" s="69" t="e">
        <f>C142+C148</f>
        <v>#REF!</v>
      </c>
      <c r="D154" s="183" t="e">
        <f>C154*1.23</f>
        <v>#REF!</v>
      </c>
      <c r="E154" s="183"/>
      <c r="G154" s="7"/>
    </row>
    <row r="155" spans="1:8">
      <c r="A155" s="30"/>
      <c r="B155" s="68"/>
      <c r="C155" s="69" t="e">
        <f>SUM(C152:C154)</f>
        <v>#REF!</v>
      </c>
      <c r="D155" s="183" t="e">
        <f>C155*1.23</f>
        <v>#REF!</v>
      </c>
      <c r="E155" s="183"/>
      <c r="G155" s="7"/>
    </row>
    <row r="157" spans="1:8">
      <c r="D157" s="176"/>
      <c r="E157" s="159"/>
    </row>
    <row r="158" spans="1:8">
      <c r="C158" s="7"/>
    </row>
    <row r="160" spans="1:8">
      <c r="C160" s="7"/>
      <c r="E160" s="7"/>
    </row>
    <row r="165" spans="3:3">
      <c r="C165" s="7"/>
    </row>
  </sheetData>
  <mergeCells count="112">
    <mergeCell ref="F141:G141"/>
    <mergeCell ref="F142:G142"/>
    <mergeCell ref="F143:G143"/>
    <mergeCell ref="F140:G140"/>
    <mergeCell ref="D139:E139"/>
    <mergeCell ref="D146:E146"/>
    <mergeCell ref="D147:E147"/>
    <mergeCell ref="D148:E148"/>
    <mergeCell ref="D149:E149"/>
    <mergeCell ref="D145:E145"/>
    <mergeCell ref="D152:E152"/>
    <mergeCell ref="D153:E153"/>
    <mergeCell ref="D154:E154"/>
    <mergeCell ref="D155:E155"/>
    <mergeCell ref="A125:A126"/>
    <mergeCell ref="A129:B129"/>
    <mergeCell ref="A130:B130"/>
    <mergeCell ref="A131:B131"/>
    <mergeCell ref="A134:B134"/>
    <mergeCell ref="A135:B135"/>
    <mergeCell ref="A136:B136"/>
    <mergeCell ref="A127:A128"/>
    <mergeCell ref="D140:E140"/>
    <mergeCell ref="D141:E141"/>
    <mergeCell ref="D142:E142"/>
    <mergeCell ref="D143:E143"/>
    <mergeCell ref="V109:X109"/>
    <mergeCell ref="A117:A118"/>
    <mergeCell ref="Y109:AA109"/>
    <mergeCell ref="AB109:AD109"/>
    <mergeCell ref="AE109:AG109"/>
    <mergeCell ref="M109:O109"/>
    <mergeCell ref="P109:R109"/>
    <mergeCell ref="S109:U109"/>
    <mergeCell ref="A121:A122"/>
    <mergeCell ref="A123:A124"/>
    <mergeCell ref="D109:F109"/>
    <mergeCell ref="G109:I109"/>
    <mergeCell ref="J109:L109"/>
    <mergeCell ref="A111:A112"/>
    <mergeCell ref="A113:A114"/>
    <mergeCell ref="A115:A116"/>
    <mergeCell ref="A119:A120"/>
    <mergeCell ref="A101:A102"/>
    <mergeCell ref="A103:B103"/>
    <mergeCell ref="A104:B104"/>
    <mergeCell ref="A105:B105"/>
    <mergeCell ref="A109:A110"/>
    <mergeCell ref="B109:B110"/>
    <mergeCell ref="A99:A100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75:A76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13:A14"/>
    <mergeCell ref="A25:A26"/>
    <mergeCell ref="A51:A52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27:A28"/>
    <mergeCell ref="D157:E157"/>
    <mergeCell ref="Y142:Z142"/>
    <mergeCell ref="Y143:Z143"/>
    <mergeCell ref="AE3:AG3"/>
    <mergeCell ref="A3:A4"/>
    <mergeCell ref="B3:B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15:A16"/>
    <mergeCell ref="A17:A18"/>
    <mergeCell ref="A19:A20"/>
    <mergeCell ref="A21:A22"/>
    <mergeCell ref="A23:A24"/>
    <mergeCell ref="A5:A6"/>
    <mergeCell ref="A7:A8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7"/>
  <sheetViews>
    <sheetView topLeftCell="A25" zoomScale="60" zoomScaleNormal="60" workbookViewId="0">
      <selection activeCell="AD35" sqref="AD35"/>
    </sheetView>
  </sheetViews>
  <sheetFormatPr defaultRowHeight="15"/>
  <cols>
    <col min="2" max="2" width="17.42578125" customWidth="1"/>
    <col min="3" max="3" width="15.7109375" customWidth="1"/>
    <col min="4" max="4" width="7.42578125" customWidth="1"/>
    <col min="5" max="5" width="11.42578125" customWidth="1"/>
    <col min="6" max="6" width="8.85546875" customWidth="1"/>
    <col min="7" max="11" width="9.140625" customWidth="1"/>
    <col min="12" max="12" width="9.28515625" customWidth="1"/>
    <col min="13" max="14" width="10.5703125" customWidth="1"/>
    <col min="15" max="15" width="13.140625" customWidth="1"/>
    <col min="16" max="16" width="14.85546875" customWidth="1"/>
    <col min="17" max="17" width="13.7109375" customWidth="1"/>
    <col min="18" max="18" width="13.85546875" customWidth="1"/>
    <col min="19" max="19" width="13.7109375" customWidth="1"/>
    <col min="20" max="21" width="9.140625" customWidth="1"/>
    <col min="22" max="22" width="10.140625" customWidth="1"/>
    <col min="23" max="23" width="9.140625" customWidth="1"/>
    <col min="24" max="24" width="10.5703125" customWidth="1"/>
    <col min="25" max="25" width="12.28515625" customWidth="1"/>
    <col min="26" max="26" width="11.7109375" customWidth="1"/>
    <col min="27" max="28" width="12.28515625" customWidth="1"/>
    <col min="29" max="29" width="13.7109375" customWidth="1"/>
    <col min="30" max="30" width="12.28515625" customWidth="1"/>
    <col min="31" max="31" width="9.140625" customWidth="1"/>
    <col min="32" max="32" width="10" customWidth="1"/>
    <col min="33" max="33" width="11.28515625" customWidth="1"/>
    <col min="34" max="34" width="14.28515625" customWidth="1"/>
  </cols>
  <sheetData>
    <row r="1" spans="1:35">
      <c r="A1" t="s">
        <v>30</v>
      </c>
    </row>
    <row r="2" spans="1:35" ht="15.75" thickBot="1"/>
    <row r="3" spans="1:35" ht="26.25" customHeight="1">
      <c r="A3" s="156" t="s">
        <v>0</v>
      </c>
      <c r="B3" s="169" t="s">
        <v>1</v>
      </c>
      <c r="C3" s="13" t="s">
        <v>2</v>
      </c>
      <c r="D3" s="160" t="s">
        <v>3</v>
      </c>
      <c r="E3" s="160"/>
      <c r="F3" s="160"/>
      <c r="G3" s="160" t="s">
        <v>4</v>
      </c>
      <c r="H3" s="160"/>
      <c r="I3" s="160"/>
      <c r="J3" s="160" t="s">
        <v>21</v>
      </c>
      <c r="K3" s="160"/>
      <c r="L3" s="160"/>
      <c r="M3" s="160" t="s">
        <v>22</v>
      </c>
      <c r="N3" s="160"/>
      <c r="O3" s="160"/>
      <c r="P3" s="160" t="s">
        <v>24</v>
      </c>
      <c r="Q3" s="160"/>
      <c r="R3" s="160"/>
      <c r="S3" s="160" t="s">
        <v>25</v>
      </c>
      <c r="T3" s="160"/>
      <c r="U3" s="160"/>
      <c r="V3" s="160" t="s">
        <v>26</v>
      </c>
      <c r="W3" s="160"/>
      <c r="X3" s="160"/>
      <c r="Y3" s="160" t="s">
        <v>23</v>
      </c>
      <c r="Z3" s="160"/>
      <c r="AA3" s="160"/>
      <c r="AB3" s="160" t="s">
        <v>27</v>
      </c>
      <c r="AC3" s="160"/>
      <c r="AD3" s="160"/>
      <c r="AE3" s="160" t="s">
        <v>25</v>
      </c>
      <c r="AF3" s="160"/>
      <c r="AG3" s="162"/>
    </row>
    <row r="4" spans="1:35" ht="15.75" thickBot="1">
      <c r="A4" s="158"/>
      <c r="B4" s="171"/>
      <c r="C4" s="1" t="s">
        <v>5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2" t="s">
        <v>17</v>
      </c>
      <c r="V4" s="19" t="s">
        <v>6</v>
      </c>
      <c r="W4" s="19" t="s">
        <v>7</v>
      </c>
      <c r="X4" s="19" t="s">
        <v>8</v>
      </c>
      <c r="Y4" s="19" t="s">
        <v>9</v>
      </c>
      <c r="Z4" s="19" t="s">
        <v>10</v>
      </c>
      <c r="AA4" s="19" t="s">
        <v>11</v>
      </c>
      <c r="AB4" s="19" t="s">
        <v>12</v>
      </c>
      <c r="AC4" s="19" t="s">
        <v>13</v>
      </c>
      <c r="AD4" s="19" t="s">
        <v>14</v>
      </c>
      <c r="AE4" s="19" t="s">
        <v>15</v>
      </c>
      <c r="AF4" s="19" t="s">
        <v>16</v>
      </c>
      <c r="AG4" s="20" t="s">
        <v>17</v>
      </c>
    </row>
    <row r="5" spans="1:35" ht="26.25" customHeight="1">
      <c r="A5" s="167" t="e">
        <f>#REF!</f>
        <v>#REF!</v>
      </c>
      <c r="B5" s="59" t="e">
        <f>#REF!</f>
        <v>#REF!</v>
      </c>
      <c r="C5" s="40" t="e">
        <f>#REF!</f>
        <v>#REF!</v>
      </c>
      <c r="D5" s="37"/>
      <c r="E5" s="25" t="e">
        <f>C5*0.5</f>
        <v>#REF!</v>
      </c>
      <c r="F5" s="17"/>
      <c r="G5" s="17"/>
      <c r="H5" s="17"/>
      <c r="I5" s="17"/>
      <c r="J5" s="17"/>
      <c r="K5" s="17"/>
      <c r="L5" s="17"/>
      <c r="M5" s="17"/>
      <c r="N5" s="17"/>
      <c r="O5" s="25" t="e">
        <f>C5-E5</f>
        <v>#REF!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33"/>
      <c r="AH5" s="39"/>
    </row>
    <row r="6" spans="1:35" ht="15.75" thickBot="1">
      <c r="A6" s="168"/>
      <c r="B6" s="60" t="s">
        <v>18</v>
      </c>
      <c r="C6" s="42" t="e">
        <f>#REF!</f>
        <v>#REF!</v>
      </c>
      <c r="D6" s="38"/>
      <c r="E6" s="27" t="e">
        <f>C6*0.5</f>
        <v>#REF!</v>
      </c>
      <c r="F6" s="18"/>
      <c r="G6" s="18"/>
      <c r="H6" s="18"/>
      <c r="I6" s="18"/>
      <c r="J6" s="18"/>
      <c r="K6" s="18"/>
      <c r="L6" s="18"/>
      <c r="M6" s="18"/>
      <c r="N6" s="18"/>
      <c r="O6" s="27" t="e">
        <f>C6-E6</f>
        <v>#REF!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34"/>
      <c r="AH6" s="39"/>
    </row>
    <row r="7" spans="1:35" ht="21.75" customHeight="1">
      <c r="A7" s="166" t="e">
        <f>#REF!</f>
        <v>#REF!</v>
      </c>
      <c r="B7" s="8" t="e">
        <f>#REF!</f>
        <v>#REF!</v>
      </c>
      <c r="C7" s="56" t="e">
        <f>#REF!</f>
        <v>#REF!</v>
      </c>
      <c r="D7" s="16">
        <f>D9+D11+D13+D15+D17+D19+D21+D23+D25+D27+D29</f>
        <v>0</v>
      </c>
      <c r="E7" s="16">
        <f t="shared" ref="E7:AG7" si="0">E9+E11+E13+E15+E17+E19+E21+E23+E25+E27+E29</f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28" t="e">
        <f t="shared" si="0"/>
        <v>#REF!</v>
      </c>
      <c r="P7" s="28" t="e">
        <f t="shared" si="0"/>
        <v>#REF!</v>
      </c>
      <c r="Q7" s="28" t="e">
        <f t="shared" si="0"/>
        <v>#REF!</v>
      </c>
      <c r="R7" s="28" t="e">
        <f t="shared" si="0"/>
        <v>#REF!</v>
      </c>
      <c r="S7" s="28" t="e">
        <f t="shared" si="0"/>
        <v>#REF!</v>
      </c>
      <c r="T7" s="16">
        <f t="shared" si="0"/>
        <v>0</v>
      </c>
      <c r="U7" s="16">
        <f t="shared" si="0"/>
        <v>0</v>
      </c>
      <c r="V7" s="16">
        <f t="shared" si="0"/>
        <v>0</v>
      </c>
      <c r="W7" s="16">
        <f t="shared" si="0"/>
        <v>0</v>
      </c>
      <c r="X7" s="16">
        <f t="shared" si="0"/>
        <v>0</v>
      </c>
      <c r="Y7" s="16">
        <f t="shared" si="0"/>
        <v>0</v>
      </c>
      <c r="Z7" s="16">
        <f t="shared" si="0"/>
        <v>0</v>
      </c>
      <c r="AA7" s="16">
        <f t="shared" si="0"/>
        <v>0</v>
      </c>
      <c r="AB7" s="28" t="e">
        <f t="shared" si="0"/>
        <v>#REF!</v>
      </c>
      <c r="AC7" s="16">
        <f t="shared" si="0"/>
        <v>0</v>
      </c>
      <c r="AD7" s="16">
        <f t="shared" si="0"/>
        <v>0</v>
      </c>
      <c r="AE7" s="16">
        <f t="shared" si="0"/>
        <v>0</v>
      </c>
      <c r="AF7" s="16">
        <f t="shared" si="0"/>
        <v>0</v>
      </c>
      <c r="AG7" s="16">
        <f t="shared" si="0"/>
        <v>0</v>
      </c>
      <c r="AH7" s="39"/>
    </row>
    <row r="8" spans="1:35" ht="15.75" thickBot="1">
      <c r="A8" s="168"/>
      <c r="B8" s="57" t="s">
        <v>18</v>
      </c>
      <c r="C8" s="58" t="e">
        <f>#REF!</f>
        <v>#REF!</v>
      </c>
      <c r="D8" s="16">
        <f>D10+D12+D14+D16+D18+D20+D22+D24+D26+D28+D30</f>
        <v>0</v>
      </c>
      <c r="E8" s="16">
        <f t="shared" ref="E8:AG8" si="1">E10+E12+E14+E16+E18+E20+E22+E24+E26+E28+E30</f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28" t="e">
        <f t="shared" si="1"/>
        <v>#REF!</v>
      </c>
      <c r="P8" s="28" t="e">
        <f t="shared" si="1"/>
        <v>#REF!</v>
      </c>
      <c r="Q8" s="28" t="e">
        <f t="shared" si="1"/>
        <v>#REF!</v>
      </c>
      <c r="R8" s="28" t="e">
        <f t="shared" si="1"/>
        <v>#REF!</v>
      </c>
      <c r="S8" s="28" t="e">
        <f t="shared" si="1"/>
        <v>#REF!</v>
      </c>
      <c r="T8" s="16">
        <f t="shared" si="1"/>
        <v>0</v>
      </c>
      <c r="U8" s="16">
        <f t="shared" si="1"/>
        <v>0</v>
      </c>
      <c r="V8" s="16">
        <f t="shared" si="1"/>
        <v>0</v>
      </c>
      <c r="W8" s="16">
        <f t="shared" si="1"/>
        <v>0</v>
      </c>
      <c r="X8" s="16">
        <f t="shared" si="1"/>
        <v>0</v>
      </c>
      <c r="Y8" s="16">
        <f t="shared" si="1"/>
        <v>0</v>
      </c>
      <c r="Z8" s="16">
        <f t="shared" si="1"/>
        <v>0</v>
      </c>
      <c r="AA8" s="16">
        <f t="shared" si="1"/>
        <v>0</v>
      </c>
      <c r="AB8" s="28" t="e">
        <f t="shared" si="1"/>
        <v>#REF!</v>
      </c>
      <c r="AC8" s="16">
        <f t="shared" si="1"/>
        <v>0</v>
      </c>
      <c r="AD8" s="16">
        <f t="shared" si="1"/>
        <v>0</v>
      </c>
      <c r="AE8" s="16">
        <f t="shared" si="1"/>
        <v>0</v>
      </c>
      <c r="AF8" s="16">
        <f t="shared" si="1"/>
        <v>0</v>
      </c>
      <c r="AG8" s="16">
        <f t="shared" si="1"/>
        <v>0</v>
      </c>
      <c r="AH8" s="39"/>
    </row>
    <row r="9" spans="1:35" ht="29.25" customHeight="1">
      <c r="A9" s="156" t="e">
        <f>#REF!</f>
        <v>#REF!</v>
      </c>
      <c r="B9" s="3" t="e">
        <f>#REF!</f>
        <v>#REF!</v>
      </c>
      <c r="C9" s="17" t="e">
        <f>#REF!</f>
        <v>#REF!</v>
      </c>
      <c r="D9" s="17"/>
      <c r="E9" s="17"/>
      <c r="F9" s="17"/>
      <c r="G9" s="17"/>
      <c r="H9" s="17"/>
      <c r="I9" s="17"/>
      <c r="J9" s="17"/>
      <c r="K9" s="17"/>
      <c r="L9" s="17"/>
      <c r="M9" s="31"/>
      <c r="N9" s="31"/>
      <c r="O9" s="17"/>
      <c r="P9" s="25" t="e">
        <f>C9</f>
        <v>#REF!</v>
      </c>
      <c r="Q9" s="17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35"/>
      <c r="AH9" s="39"/>
    </row>
    <row r="10" spans="1:35" ht="15.75" thickBot="1">
      <c r="A10" s="158"/>
      <c r="B10" s="4" t="s">
        <v>18</v>
      </c>
      <c r="C10" s="18" t="e">
        <f>#REF!</f>
        <v>#REF!</v>
      </c>
      <c r="D10" s="18"/>
      <c r="E10" s="18"/>
      <c r="F10" s="18"/>
      <c r="G10" s="18"/>
      <c r="H10" s="18"/>
      <c r="I10" s="18"/>
      <c r="J10" s="18"/>
      <c r="K10" s="18"/>
      <c r="L10" s="18"/>
      <c r="M10" s="32"/>
      <c r="N10" s="32"/>
      <c r="O10" s="18"/>
      <c r="P10" s="27" t="e">
        <f>C10</f>
        <v>#REF!</v>
      </c>
      <c r="Q10" s="18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36"/>
      <c r="AH10" s="39"/>
    </row>
    <row r="11" spans="1:35" ht="26.25" customHeight="1">
      <c r="A11" s="156" t="e">
        <f>#REF!</f>
        <v>#REF!</v>
      </c>
      <c r="B11" s="5" t="e">
        <f>#REF!</f>
        <v>#REF!</v>
      </c>
      <c r="C11" s="16" t="e">
        <f>#REF!</f>
        <v>#REF!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1"/>
      <c r="O11" s="31"/>
      <c r="P11" s="16"/>
      <c r="Q11" s="28" t="e">
        <f>C11</f>
        <v>#REF!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33"/>
      <c r="AH11" s="39"/>
    </row>
    <row r="12" spans="1:35" ht="15.75" thickBot="1">
      <c r="A12" s="158"/>
      <c r="B12" s="6" t="s">
        <v>18</v>
      </c>
      <c r="C12" s="26" t="e">
        <f>#REF!</f>
        <v>#REF!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2"/>
      <c r="O12" s="32"/>
      <c r="P12" s="26"/>
      <c r="Q12" s="29" t="e">
        <f>C12</f>
        <v>#REF!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34"/>
      <c r="AH12" s="39"/>
    </row>
    <row r="13" spans="1:35" ht="24" customHeight="1">
      <c r="A13" s="156" t="e">
        <f>#REF!</f>
        <v>#REF!</v>
      </c>
      <c r="B13" s="3" t="e">
        <f>#REF!</f>
        <v>#REF!</v>
      </c>
      <c r="C13" s="37" t="e">
        <f>#REF!</f>
        <v>#REF!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5" t="e">
        <f>C13</f>
        <v>#REF!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35"/>
      <c r="AH13" s="39"/>
    </row>
    <row r="14" spans="1:35" ht="15.75" thickBot="1">
      <c r="A14" s="158"/>
      <c r="B14" s="4" t="s">
        <v>18</v>
      </c>
      <c r="C14" s="38" t="e">
        <f>#REF!</f>
        <v>#REF!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7" t="e">
        <f>C14</f>
        <v>#REF!</v>
      </c>
      <c r="R14" s="26"/>
      <c r="S14" s="18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36"/>
      <c r="AH14" s="39"/>
      <c r="AI14" s="30"/>
    </row>
    <row r="15" spans="1:35" ht="26.25" customHeight="1">
      <c r="A15" s="156" t="e">
        <f>#REF!</f>
        <v>#REF!</v>
      </c>
      <c r="B15" s="5" t="e">
        <f>#REF!</f>
        <v>#REF!</v>
      </c>
      <c r="C15" s="16" t="e">
        <f>#REF!</f>
        <v>#REF!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28" t="e">
        <f>C15</f>
        <v>#REF!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33"/>
      <c r="AH15" s="39"/>
      <c r="AI15" s="30"/>
    </row>
    <row r="16" spans="1:35" ht="15.75" thickBot="1">
      <c r="A16" s="158"/>
      <c r="B16" s="21" t="s">
        <v>18</v>
      </c>
      <c r="C16" s="26" t="e">
        <f>#REF!</f>
        <v>#REF!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8"/>
      <c r="S16" s="27" t="e">
        <f>C16</f>
        <v>#REF!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34"/>
      <c r="AH16" s="39"/>
      <c r="AI16" s="30"/>
    </row>
    <row r="17" spans="1:35" ht="27.75" customHeight="1">
      <c r="A17" s="156" t="e">
        <f>#REF!</f>
        <v>#REF!</v>
      </c>
      <c r="B17" s="22" t="e">
        <f>#REF!</f>
        <v>#REF!</v>
      </c>
      <c r="C17" s="17" t="e">
        <f>#REF!</f>
        <v>#REF!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5" t="e">
        <f>C17</f>
        <v>#REF!</v>
      </c>
      <c r="P17" s="17"/>
      <c r="Q17" s="17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35"/>
      <c r="AH17" s="39"/>
      <c r="AI17" s="30"/>
    </row>
    <row r="18" spans="1:35" ht="15.75" thickBot="1">
      <c r="A18" s="158"/>
      <c r="B18" s="23" t="s">
        <v>18</v>
      </c>
      <c r="C18" s="18" t="e">
        <f>#REF!</f>
        <v>#REF!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7" t="e">
        <f>C18</f>
        <v>#REF!</v>
      </c>
      <c r="P18" s="18"/>
      <c r="Q18" s="18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36"/>
      <c r="AH18" s="39"/>
      <c r="AI18" s="30"/>
    </row>
    <row r="19" spans="1:35" ht="21" customHeight="1">
      <c r="A19" s="156" t="e">
        <f>#REF!</f>
        <v>#REF!</v>
      </c>
      <c r="B19" s="22" t="e">
        <f>#REF!</f>
        <v>#REF!</v>
      </c>
      <c r="C19" s="16" t="e">
        <f>#REF!</f>
        <v>#REF!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25" t="e">
        <f>C19</f>
        <v>#REF!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33"/>
      <c r="AH19" s="39"/>
      <c r="AI19" s="30"/>
    </row>
    <row r="20" spans="1:35" ht="15.75" thickBot="1">
      <c r="A20" s="158"/>
      <c r="B20" s="23" t="s">
        <v>18</v>
      </c>
      <c r="C20" s="26" t="e">
        <f>#REF!</f>
        <v>#REF!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 t="e">
        <f>C20</f>
        <v>#REF!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34"/>
      <c r="AH20" s="39"/>
      <c r="AI20" s="30"/>
    </row>
    <row r="21" spans="1:35" ht="24.75" customHeight="1">
      <c r="A21" s="156" t="e">
        <f>#REF!</f>
        <v>#REF!</v>
      </c>
      <c r="B21" s="22" t="e">
        <f>#REF!</f>
        <v>#REF!</v>
      </c>
      <c r="C21" s="17" t="e">
        <f>#REF!</f>
        <v>#REF!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5" t="e">
        <f>C21</f>
        <v>#REF!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35"/>
      <c r="AH21" s="39"/>
      <c r="AI21" s="30"/>
    </row>
    <row r="22" spans="1:35" ht="15.75" thickBot="1">
      <c r="A22" s="158"/>
      <c r="B22" s="23" t="s">
        <v>18</v>
      </c>
      <c r="C22" s="18" t="e">
        <f>#REF!</f>
        <v>#REF!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7" t="e">
        <f>C22</f>
        <v>#REF!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36"/>
      <c r="AH22" s="39"/>
      <c r="AI22" s="30"/>
    </row>
    <row r="23" spans="1:35">
      <c r="A23" s="156" t="e">
        <f>#REF!</f>
        <v>#REF!</v>
      </c>
      <c r="B23" s="22" t="e">
        <f>#REF!</f>
        <v>#REF!</v>
      </c>
      <c r="C23" s="16" t="e">
        <f>#REF!</f>
        <v>#REF!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25" t="e">
        <f>C23</f>
        <v>#REF!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33"/>
      <c r="AH23" s="39"/>
      <c r="AI23" s="30"/>
    </row>
    <row r="24" spans="1:35" ht="15.75" thickBot="1">
      <c r="A24" s="158"/>
      <c r="B24" s="23" t="s">
        <v>18</v>
      </c>
      <c r="C24" s="26" t="e">
        <f>#REF!</f>
        <v>#REF!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 t="e">
        <f>C24</f>
        <v>#REF!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34"/>
      <c r="AH24" s="39"/>
      <c r="AI24" s="30"/>
    </row>
    <row r="25" spans="1:35" ht="23.25" customHeight="1">
      <c r="A25" s="156" t="e">
        <f>#REF!</f>
        <v>#REF!</v>
      </c>
      <c r="B25" s="22" t="e">
        <f>#REF!</f>
        <v>#REF!</v>
      </c>
      <c r="C25" s="17" t="e">
        <f>#REF!</f>
        <v>#REF!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8" t="e">
        <f>C25</f>
        <v>#REF!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35"/>
      <c r="AH25" s="39"/>
      <c r="AI25" s="30"/>
    </row>
    <row r="26" spans="1:35" ht="15.75" thickBot="1">
      <c r="A26" s="158"/>
      <c r="B26" s="23" t="s">
        <v>18</v>
      </c>
      <c r="C26" s="18" t="e">
        <f>#REF!</f>
        <v>#REF!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9" t="e">
        <f>C26</f>
        <v>#REF!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36"/>
      <c r="AH26" s="39"/>
      <c r="AI26" s="30"/>
    </row>
    <row r="27" spans="1:35" ht="22.5" customHeight="1">
      <c r="A27" s="156" t="e">
        <f>#REF!</f>
        <v>#REF!</v>
      </c>
      <c r="B27" s="22" t="e">
        <f>#REF!</f>
        <v>#REF!</v>
      </c>
      <c r="C27" s="16" t="e">
        <f>#REF!</f>
        <v>#REF!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8" t="e">
        <f>C27</f>
        <v>#REF!</v>
      </c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33"/>
      <c r="AH27" s="39"/>
      <c r="AI27" s="30"/>
    </row>
    <row r="28" spans="1:35" ht="15.75" thickBot="1">
      <c r="A28" s="158"/>
      <c r="B28" s="23" t="s">
        <v>18</v>
      </c>
      <c r="C28" s="26" t="e">
        <f>#REF!</f>
        <v>#REF!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9" t="e">
        <f>C28</f>
        <v>#REF!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36"/>
      <c r="AH28" s="39"/>
      <c r="AI28" s="30"/>
    </row>
    <row r="29" spans="1:35" ht="27.75" customHeight="1">
      <c r="A29" s="156" t="e">
        <f>#REF!</f>
        <v>#REF!</v>
      </c>
      <c r="B29" s="22" t="e">
        <f>#REF!</f>
        <v>#REF!</v>
      </c>
      <c r="C29" s="17" t="e">
        <f>#REF!</f>
        <v>#REF!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25" t="e">
        <f>C29</f>
        <v>#REF!</v>
      </c>
      <c r="AC29" s="17"/>
      <c r="AD29" s="17"/>
      <c r="AE29" s="17"/>
      <c r="AF29" s="17"/>
      <c r="AG29" s="33"/>
      <c r="AH29" s="39"/>
      <c r="AI29" s="30"/>
    </row>
    <row r="30" spans="1:35" ht="15.75" thickBot="1">
      <c r="A30" s="158"/>
      <c r="B30" s="23" t="s">
        <v>18</v>
      </c>
      <c r="C30" s="18" t="e">
        <f>#REF!</f>
        <v>#REF!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27" t="e">
        <f>C30</f>
        <v>#REF!</v>
      </c>
      <c r="AC30" s="18"/>
      <c r="AD30" s="18"/>
      <c r="AE30" s="18"/>
      <c r="AF30" s="18"/>
      <c r="AG30" s="34"/>
      <c r="AH30" s="61"/>
      <c r="AI30" s="30"/>
    </row>
    <row r="31" spans="1:35" ht="21.75" customHeight="1">
      <c r="A31" s="177" t="e">
        <f>#REF!</f>
        <v>#REF!</v>
      </c>
      <c r="B31" s="52" t="e">
        <f>#REF!</f>
        <v>#REF!</v>
      </c>
      <c r="C31" s="53" t="e">
        <f>#REF!</f>
        <v>#REF!</v>
      </c>
      <c r="D31" s="56">
        <f>D33+D91+D93+D95+D97</f>
        <v>0</v>
      </c>
      <c r="E31" s="56">
        <f t="shared" ref="E31:AG31" si="2">E33+E91+E93+E95+E97</f>
        <v>0</v>
      </c>
      <c r="F31" s="56">
        <f t="shared" si="2"/>
        <v>0</v>
      </c>
      <c r="G31" s="56">
        <f t="shared" si="2"/>
        <v>0</v>
      </c>
      <c r="H31" s="56">
        <f t="shared" si="2"/>
        <v>0</v>
      </c>
      <c r="I31" s="56">
        <f t="shared" si="2"/>
        <v>0</v>
      </c>
      <c r="J31" s="56">
        <f t="shared" si="2"/>
        <v>0</v>
      </c>
      <c r="K31" s="56">
        <f t="shared" si="2"/>
        <v>0</v>
      </c>
      <c r="L31" s="56">
        <f t="shared" si="2"/>
        <v>0</v>
      </c>
      <c r="M31" s="56">
        <f t="shared" si="2"/>
        <v>0</v>
      </c>
      <c r="N31" s="56">
        <f t="shared" si="2"/>
        <v>0</v>
      </c>
      <c r="O31" s="71" t="e">
        <f t="shared" si="2"/>
        <v>#REF!</v>
      </c>
      <c r="P31" s="71" t="e">
        <f t="shared" si="2"/>
        <v>#REF!</v>
      </c>
      <c r="Q31" s="71" t="e">
        <f t="shared" si="2"/>
        <v>#REF!</v>
      </c>
      <c r="R31" s="71" t="e">
        <f t="shared" si="2"/>
        <v>#REF!</v>
      </c>
      <c r="S31" s="71" t="e">
        <f t="shared" si="2"/>
        <v>#REF!</v>
      </c>
      <c r="T31" s="56">
        <f t="shared" si="2"/>
        <v>0</v>
      </c>
      <c r="U31" s="56">
        <f t="shared" si="2"/>
        <v>0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0</v>
      </c>
      <c r="Z31" s="56">
        <f t="shared" si="2"/>
        <v>0</v>
      </c>
      <c r="AA31" s="71" t="e">
        <f t="shared" si="2"/>
        <v>#REF!</v>
      </c>
      <c r="AB31" s="71" t="e">
        <f t="shared" si="2"/>
        <v>#REF!</v>
      </c>
      <c r="AC31" s="71" t="e">
        <f t="shared" si="2"/>
        <v>#REF!</v>
      </c>
      <c r="AD31" s="71" t="e">
        <f t="shared" si="2"/>
        <v>#REF!</v>
      </c>
      <c r="AE31" s="56">
        <f t="shared" si="2"/>
        <v>0</v>
      </c>
      <c r="AF31" s="56">
        <f t="shared" si="2"/>
        <v>0</v>
      </c>
      <c r="AG31" s="56">
        <f t="shared" si="2"/>
        <v>0</v>
      </c>
      <c r="AH31" s="61"/>
      <c r="AI31" s="30"/>
    </row>
    <row r="32" spans="1:35" ht="15.75" thickBot="1">
      <c r="A32" s="178"/>
      <c r="B32" s="54" t="s">
        <v>18</v>
      </c>
      <c r="C32" s="55" t="e">
        <f>#REF!</f>
        <v>#REF!</v>
      </c>
      <c r="D32" s="56">
        <f>D34+D92+D94+D96+D98</f>
        <v>0</v>
      </c>
      <c r="E32" s="56">
        <f t="shared" ref="E32:AG32" si="3">E34+E92+E94+E96+E98</f>
        <v>0</v>
      </c>
      <c r="F32" s="56">
        <f t="shared" si="3"/>
        <v>0</v>
      </c>
      <c r="G32" s="56">
        <f t="shared" si="3"/>
        <v>0</v>
      </c>
      <c r="H32" s="56">
        <f t="shared" si="3"/>
        <v>0</v>
      </c>
      <c r="I32" s="56">
        <f t="shared" si="3"/>
        <v>0</v>
      </c>
      <c r="J32" s="56">
        <f t="shared" si="3"/>
        <v>0</v>
      </c>
      <c r="K32" s="56">
        <f t="shared" si="3"/>
        <v>0</v>
      </c>
      <c r="L32" s="56">
        <f t="shared" si="3"/>
        <v>0</v>
      </c>
      <c r="M32" s="56">
        <f t="shared" si="3"/>
        <v>0</v>
      </c>
      <c r="N32" s="56">
        <f t="shared" si="3"/>
        <v>0</v>
      </c>
      <c r="O32" s="71" t="e">
        <f t="shared" si="3"/>
        <v>#REF!</v>
      </c>
      <c r="P32" s="71" t="e">
        <f t="shared" si="3"/>
        <v>#REF!</v>
      </c>
      <c r="Q32" s="71" t="e">
        <f t="shared" si="3"/>
        <v>#REF!</v>
      </c>
      <c r="R32" s="71" t="e">
        <f t="shared" si="3"/>
        <v>#REF!</v>
      </c>
      <c r="S32" s="71" t="e">
        <f t="shared" si="3"/>
        <v>#REF!</v>
      </c>
      <c r="T32" s="56">
        <f t="shared" si="3"/>
        <v>0</v>
      </c>
      <c r="U32" s="56">
        <f t="shared" si="3"/>
        <v>0</v>
      </c>
      <c r="V32" s="56">
        <f t="shared" si="3"/>
        <v>0</v>
      </c>
      <c r="W32" s="56">
        <f t="shared" si="3"/>
        <v>0</v>
      </c>
      <c r="X32" s="56">
        <f t="shared" si="3"/>
        <v>0</v>
      </c>
      <c r="Y32" s="56">
        <f t="shared" si="3"/>
        <v>0</v>
      </c>
      <c r="Z32" s="56">
        <f t="shared" si="3"/>
        <v>0</v>
      </c>
      <c r="AA32" s="71" t="e">
        <f t="shared" si="3"/>
        <v>#REF!</v>
      </c>
      <c r="AB32" s="71" t="e">
        <f t="shared" si="3"/>
        <v>#REF!</v>
      </c>
      <c r="AC32" s="71" t="e">
        <f t="shared" si="3"/>
        <v>#REF!</v>
      </c>
      <c r="AD32" s="71" t="e">
        <f t="shared" si="3"/>
        <v>#REF!</v>
      </c>
      <c r="AE32" s="56">
        <f t="shared" si="3"/>
        <v>0</v>
      </c>
      <c r="AF32" s="56">
        <f t="shared" si="3"/>
        <v>0</v>
      </c>
      <c r="AG32" s="56">
        <f t="shared" si="3"/>
        <v>0</v>
      </c>
      <c r="AH32" s="61"/>
      <c r="AI32" s="30"/>
    </row>
    <row r="33" spans="1:35" ht="35.25" customHeight="1" thickBot="1">
      <c r="A33" s="156" t="e">
        <f>#REF!</f>
        <v>#REF!</v>
      </c>
      <c r="B33" s="22" t="e">
        <f>#REF!</f>
        <v>#REF!</v>
      </c>
      <c r="C33" s="37" t="e">
        <f>#REF!</f>
        <v>#REF!</v>
      </c>
      <c r="D33" s="17">
        <f>D35+D37+D39+D41+D51+D73+D75+D77+D79+D81+D83+D85+D87+D89</f>
        <v>0</v>
      </c>
      <c r="E33" s="17">
        <f t="shared" ref="E33:AG33" si="4">E35+E37+E39+E41+E51+E73+E75+E77+E79+E81+E83+E85+E87+E89</f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17">
        <f t="shared" si="4"/>
        <v>0</v>
      </c>
      <c r="K33" s="17">
        <f t="shared" si="4"/>
        <v>0</v>
      </c>
      <c r="L33" s="17">
        <f t="shared" si="4"/>
        <v>0</v>
      </c>
      <c r="M33" s="17">
        <f t="shared" si="4"/>
        <v>0</v>
      </c>
      <c r="N33" s="17">
        <f t="shared" si="4"/>
        <v>0</v>
      </c>
      <c r="O33" s="25" t="e">
        <f t="shared" si="4"/>
        <v>#REF!</v>
      </c>
      <c r="P33" s="25" t="e">
        <f t="shared" si="4"/>
        <v>#REF!</v>
      </c>
      <c r="Q33" s="25" t="e">
        <f t="shared" si="4"/>
        <v>#REF!</v>
      </c>
      <c r="R33" s="25" t="e">
        <f t="shared" si="4"/>
        <v>#REF!</v>
      </c>
      <c r="S33" s="25" t="e">
        <f t="shared" si="4"/>
        <v>#REF!</v>
      </c>
      <c r="T33" s="17">
        <f t="shared" si="4"/>
        <v>0</v>
      </c>
      <c r="U33" s="17">
        <f t="shared" si="4"/>
        <v>0</v>
      </c>
      <c r="V33" s="17">
        <f t="shared" si="4"/>
        <v>0</v>
      </c>
      <c r="W33" s="17">
        <f t="shared" si="4"/>
        <v>0</v>
      </c>
      <c r="X33" s="17">
        <f t="shared" si="4"/>
        <v>0</v>
      </c>
      <c r="Y33" s="17">
        <f t="shared" si="4"/>
        <v>0</v>
      </c>
      <c r="Z33" s="17">
        <f t="shared" si="4"/>
        <v>0</v>
      </c>
      <c r="AA33" s="25" t="e">
        <f t="shared" si="4"/>
        <v>#REF!</v>
      </c>
      <c r="AB33" s="25" t="e">
        <f t="shared" si="4"/>
        <v>#REF!</v>
      </c>
      <c r="AC33" s="25">
        <f t="shared" si="4"/>
        <v>0</v>
      </c>
      <c r="AD33" s="25" t="e">
        <f t="shared" si="4"/>
        <v>#REF!</v>
      </c>
      <c r="AE33" s="17">
        <f t="shared" si="4"/>
        <v>0</v>
      </c>
      <c r="AF33" s="17">
        <f t="shared" si="4"/>
        <v>0</v>
      </c>
      <c r="AG33" s="17">
        <f t="shared" si="4"/>
        <v>0</v>
      </c>
      <c r="AH33" s="61"/>
      <c r="AI33" s="30"/>
    </row>
    <row r="34" spans="1:35" ht="15.75" thickBot="1">
      <c r="A34" s="158"/>
      <c r="B34" s="23" t="s">
        <v>18</v>
      </c>
      <c r="C34" s="38" t="e">
        <f>#REF!</f>
        <v>#REF!</v>
      </c>
      <c r="D34" s="17">
        <f>D36+D38+D40+D42+D52+D74+D76+D78+D80+D82+D84+D86+D88+D90</f>
        <v>0</v>
      </c>
      <c r="E34" s="17">
        <f t="shared" ref="E34:AG34" si="5">E36+E38+E40+E42+E52+E74+E76+E78+E80+E82+E84+E86+E88+E90</f>
        <v>0</v>
      </c>
      <c r="F34" s="17">
        <f t="shared" si="5"/>
        <v>0</v>
      </c>
      <c r="G34" s="17">
        <f t="shared" si="5"/>
        <v>0</v>
      </c>
      <c r="H34" s="17">
        <f t="shared" si="5"/>
        <v>0</v>
      </c>
      <c r="I34" s="17">
        <f t="shared" si="5"/>
        <v>0</v>
      </c>
      <c r="J34" s="17">
        <f t="shared" si="5"/>
        <v>0</v>
      </c>
      <c r="K34" s="17">
        <f t="shared" si="5"/>
        <v>0</v>
      </c>
      <c r="L34" s="17">
        <f t="shared" si="5"/>
        <v>0</v>
      </c>
      <c r="M34" s="17">
        <f t="shared" si="5"/>
        <v>0</v>
      </c>
      <c r="N34" s="17">
        <f t="shared" si="5"/>
        <v>0</v>
      </c>
      <c r="O34" s="25" t="e">
        <f t="shared" si="5"/>
        <v>#REF!</v>
      </c>
      <c r="P34" s="25" t="e">
        <f t="shared" si="5"/>
        <v>#REF!</v>
      </c>
      <c r="Q34" s="25" t="e">
        <f t="shared" si="5"/>
        <v>#REF!</v>
      </c>
      <c r="R34" s="25" t="e">
        <f t="shared" si="5"/>
        <v>#REF!</v>
      </c>
      <c r="S34" s="25" t="e">
        <f t="shared" si="5"/>
        <v>#REF!</v>
      </c>
      <c r="T34" s="17">
        <f t="shared" si="5"/>
        <v>0</v>
      </c>
      <c r="U34" s="17">
        <f t="shared" si="5"/>
        <v>0</v>
      </c>
      <c r="V34" s="17">
        <f t="shared" si="5"/>
        <v>0</v>
      </c>
      <c r="W34" s="17">
        <f t="shared" si="5"/>
        <v>0</v>
      </c>
      <c r="X34" s="17">
        <f t="shared" si="5"/>
        <v>0</v>
      </c>
      <c r="Y34" s="17">
        <f t="shared" si="5"/>
        <v>0</v>
      </c>
      <c r="Z34" s="17">
        <f t="shared" si="5"/>
        <v>0</v>
      </c>
      <c r="AA34" s="25" t="e">
        <f t="shared" si="5"/>
        <v>#REF!</v>
      </c>
      <c r="AB34" s="25" t="e">
        <f t="shared" si="5"/>
        <v>#REF!</v>
      </c>
      <c r="AC34" s="25">
        <f t="shared" si="5"/>
        <v>0</v>
      </c>
      <c r="AD34" s="25" t="e">
        <f t="shared" si="5"/>
        <v>#REF!</v>
      </c>
      <c r="AE34" s="17">
        <f t="shared" si="5"/>
        <v>0</v>
      </c>
      <c r="AF34" s="17">
        <f t="shared" si="5"/>
        <v>0</v>
      </c>
      <c r="AG34" s="17">
        <f t="shared" si="5"/>
        <v>0</v>
      </c>
      <c r="AH34" s="61"/>
      <c r="AI34" s="30"/>
    </row>
    <row r="35" spans="1:35">
      <c r="A35" s="156" t="e">
        <f>#REF!</f>
        <v>#REF!</v>
      </c>
      <c r="B35" s="22" t="e">
        <f>#REF!</f>
        <v>#REF!</v>
      </c>
      <c r="C35" s="37" t="e">
        <f>#REF!</f>
        <v>#REF!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25" t="e">
        <f>C35</f>
        <v>#REF!</v>
      </c>
      <c r="AB35" s="37"/>
      <c r="AC35" s="37"/>
      <c r="AD35" s="37"/>
      <c r="AE35" s="37"/>
      <c r="AF35" s="37"/>
      <c r="AG35" s="37"/>
      <c r="AH35" s="61"/>
      <c r="AI35" s="30"/>
    </row>
    <row r="36" spans="1:35" ht="15.75" thickBot="1">
      <c r="A36" s="158"/>
      <c r="B36" s="23" t="s">
        <v>18</v>
      </c>
      <c r="C36" s="38" t="e">
        <f>#REF!</f>
        <v>#REF!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27" t="e">
        <f>C36</f>
        <v>#REF!</v>
      </c>
      <c r="AB36" s="38"/>
      <c r="AC36" s="38"/>
      <c r="AD36" s="38"/>
      <c r="AE36" s="38"/>
      <c r="AF36" s="38"/>
      <c r="AG36" s="38"/>
      <c r="AH36" s="61"/>
      <c r="AI36" s="30"/>
    </row>
    <row r="37" spans="1:35">
      <c r="A37" s="156" t="e">
        <f>#REF!</f>
        <v>#REF!</v>
      </c>
      <c r="B37" s="22" t="e">
        <f>#REF!</f>
        <v>#REF!</v>
      </c>
      <c r="C37" s="37" t="e">
        <f>#REF!</f>
        <v>#REF!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25" t="e">
        <f>C37</f>
        <v>#REF!</v>
      </c>
      <c r="AB37" s="37"/>
      <c r="AC37" s="37"/>
      <c r="AD37" s="37"/>
      <c r="AE37" s="37"/>
      <c r="AF37" s="37"/>
      <c r="AG37" s="37"/>
      <c r="AH37" s="61"/>
      <c r="AI37" s="30"/>
    </row>
    <row r="38" spans="1:35" ht="15.75" thickBot="1">
      <c r="A38" s="158"/>
      <c r="B38" s="23" t="s">
        <v>18</v>
      </c>
      <c r="C38" s="38" t="e">
        <f>#REF!</f>
        <v>#REF!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27" t="e">
        <f>C38</f>
        <v>#REF!</v>
      </c>
      <c r="AB38" s="38"/>
      <c r="AC38" s="38"/>
      <c r="AD38" s="38"/>
      <c r="AE38" s="38"/>
      <c r="AF38" s="38"/>
      <c r="AG38" s="38"/>
      <c r="AH38" s="61"/>
      <c r="AI38" s="30"/>
    </row>
    <row r="39" spans="1:35">
      <c r="A39" s="156" t="e">
        <f>#REF!</f>
        <v>#REF!</v>
      </c>
      <c r="B39" s="22" t="e">
        <f>#REF!</f>
        <v>#REF!</v>
      </c>
      <c r="C39" s="37" t="e">
        <f>#REF!</f>
        <v>#REF!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5" t="e">
        <f>C39</f>
        <v>#REF!</v>
      </c>
      <c r="AC39" s="37"/>
      <c r="AD39" s="37"/>
      <c r="AE39" s="37"/>
      <c r="AF39" s="37"/>
      <c r="AG39" s="37"/>
      <c r="AH39" s="61"/>
      <c r="AI39" s="30"/>
    </row>
    <row r="40" spans="1:35" ht="15.75" thickBot="1">
      <c r="A40" s="158"/>
      <c r="B40" s="23" t="s">
        <v>18</v>
      </c>
      <c r="C40" s="38" t="e">
        <f>#REF!</f>
        <v>#REF!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27" t="e">
        <f>C40</f>
        <v>#REF!</v>
      </c>
      <c r="AC40" s="38"/>
      <c r="AD40" s="38"/>
      <c r="AE40" s="38"/>
      <c r="AF40" s="38"/>
      <c r="AG40" s="38"/>
      <c r="AH40" s="61"/>
      <c r="AI40" s="30"/>
    </row>
    <row r="41" spans="1:35">
      <c r="A41" s="166" t="e">
        <f>#REF!</f>
        <v>#REF!</v>
      </c>
      <c r="B41" s="22" t="e">
        <f>#REF!</f>
        <v>#REF!</v>
      </c>
      <c r="C41" s="43" t="e">
        <f>#REF!</f>
        <v>#REF!</v>
      </c>
      <c r="D41" s="43">
        <f>D43+D45+D47+D49</f>
        <v>0</v>
      </c>
      <c r="E41" s="43">
        <f t="shared" ref="E41:AF41" si="6">E43+E45+E47+E49</f>
        <v>0</v>
      </c>
      <c r="F41" s="43">
        <f t="shared" si="6"/>
        <v>0</v>
      </c>
      <c r="G41" s="43">
        <f t="shared" si="6"/>
        <v>0</v>
      </c>
      <c r="H41" s="43">
        <f t="shared" si="6"/>
        <v>0</v>
      </c>
      <c r="I41" s="43">
        <f t="shared" si="6"/>
        <v>0</v>
      </c>
      <c r="J41" s="43">
        <f t="shared" si="6"/>
        <v>0</v>
      </c>
      <c r="K41" s="43">
        <f t="shared" si="6"/>
        <v>0</v>
      </c>
      <c r="L41" s="43">
        <f t="shared" si="6"/>
        <v>0</v>
      </c>
      <c r="M41" s="43">
        <f t="shared" si="6"/>
        <v>0</v>
      </c>
      <c r="N41" s="43">
        <f t="shared" si="6"/>
        <v>0</v>
      </c>
      <c r="O41" s="44" t="e">
        <f t="shared" si="6"/>
        <v>#REF!</v>
      </c>
      <c r="P41" s="44" t="e">
        <f t="shared" si="6"/>
        <v>#REF!</v>
      </c>
      <c r="Q41" s="44" t="e">
        <f t="shared" si="6"/>
        <v>#REF!</v>
      </c>
      <c r="R41" s="43">
        <f t="shared" si="6"/>
        <v>0</v>
      </c>
      <c r="S41" s="43">
        <f t="shared" si="6"/>
        <v>0</v>
      </c>
      <c r="T41" s="43">
        <f t="shared" si="6"/>
        <v>0</v>
      </c>
      <c r="U41" s="43">
        <f t="shared" si="6"/>
        <v>0</v>
      </c>
      <c r="V41" s="43">
        <f t="shared" si="6"/>
        <v>0</v>
      </c>
      <c r="W41" s="43">
        <f t="shared" si="6"/>
        <v>0</v>
      </c>
      <c r="X41" s="43">
        <f t="shared" si="6"/>
        <v>0</v>
      </c>
      <c r="Y41" s="43">
        <f t="shared" si="6"/>
        <v>0</v>
      </c>
      <c r="Z41" s="43">
        <f t="shared" si="6"/>
        <v>0</v>
      </c>
      <c r="AA41" s="43">
        <f t="shared" si="6"/>
        <v>0</v>
      </c>
      <c r="AB41" s="43">
        <f t="shared" si="6"/>
        <v>0</v>
      </c>
      <c r="AC41" s="43">
        <f t="shared" si="6"/>
        <v>0</v>
      </c>
      <c r="AD41" s="43">
        <f t="shared" si="6"/>
        <v>0</v>
      </c>
      <c r="AE41" s="43">
        <f t="shared" si="6"/>
        <v>0</v>
      </c>
      <c r="AF41" s="43">
        <f t="shared" si="6"/>
        <v>0</v>
      </c>
      <c r="AG41" s="43">
        <f t="shared" ref="AG41" si="7">AG43+AG45+AG47+AG49</f>
        <v>0</v>
      </c>
      <c r="AH41" s="61"/>
      <c r="AI41" s="30"/>
    </row>
    <row r="42" spans="1:35" ht="15.75" thickBot="1">
      <c r="A42" s="168"/>
      <c r="B42" s="23" t="s">
        <v>18</v>
      </c>
      <c r="C42" s="45" t="e">
        <f>#REF!</f>
        <v>#REF!</v>
      </c>
      <c r="D42" s="45">
        <f>D44+D46+D48+D50</f>
        <v>0</v>
      </c>
      <c r="E42" s="45">
        <f t="shared" ref="E42:AF42" si="8">E44+E46+E48+E50</f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6" t="e">
        <f t="shared" si="8"/>
        <v>#REF!</v>
      </c>
      <c r="P42" s="46" t="e">
        <f t="shared" si="8"/>
        <v>#REF!</v>
      </c>
      <c r="Q42" s="46" t="e">
        <f t="shared" si="8"/>
        <v>#REF!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 t="shared" si="8"/>
        <v>0</v>
      </c>
      <c r="AA42" s="45">
        <f t="shared" si="8"/>
        <v>0</v>
      </c>
      <c r="AB42" s="45">
        <f t="shared" si="8"/>
        <v>0</v>
      </c>
      <c r="AC42" s="45">
        <f t="shared" si="8"/>
        <v>0</v>
      </c>
      <c r="AD42" s="45">
        <f t="shared" si="8"/>
        <v>0</v>
      </c>
      <c r="AE42" s="45">
        <f t="shared" si="8"/>
        <v>0</v>
      </c>
      <c r="AF42" s="45">
        <f t="shared" si="8"/>
        <v>0</v>
      </c>
      <c r="AG42" s="45">
        <f t="shared" ref="AG42" si="9">AG44+AG46+AG48+AG50</f>
        <v>0</v>
      </c>
      <c r="AH42" s="61"/>
      <c r="AI42" s="30"/>
    </row>
    <row r="43" spans="1:35">
      <c r="A43" s="156" t="e">
        <f>#REF!</f>
        <v>#REF!</v>
      </c>
      <c r="B43" s="22" t="e">
        <f>#REF!</f>
        <v>#REF!</v>
      </c>
      <c r="C43" s="37" t="e">
        <f>#REF!</f>
        <v>#REF!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5" t="e">
        <f>C43</f>
        <v>#REF!</v>
      </c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61"/>
      <c r="AI43" s="30"/>
    </row>
    <row r="44" spans="1:35" ht="15.75" thickBot="1">
      <c r="A44" s="158"/>
      <c r="B44" s="23" t="s">
        <v>18</v>
      </c>
      <c r="C44" s="38" t="e">
        <f>#REF!</f>
        <v>#REF!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7" t="e">
        <f>C44</f>
        <v>#REF!</v>
      </c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61"/>
      <c r="AI44" s="30"/>
    </row>
    <row r="45" spans="1:35">
      <c r="A45" s="156" t="e">
        <f>#REF!</f>
        <v>#REF!</v>
      </c>
      <c r="B45" s="22" t="e">
        <f>#REF!</f>
        <v>#REF!</v>
      </c>
      <c r="C45" s="37" t="e">
        <f>#REF!</f>
        <v>#REF!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5" t="e">
        <f>C45</f>
        <v>#REF!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61"/>
      <c r="AI45" s="30"/>
    </row>
    <row r="46" spans="1:35" ht="15.75" thickBot="1">
      <c r="A46" s="158"/>
      <c r="B46" s="23" t="s">
        <v>18</v>
      </c>
      <c r="C46" s="38" t="e">
        <f>#REF!</f>
        <v>#REF!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27" t="e">
        <f>C46</f>
        <v>#REF!</v>
      </c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61"/>
      <c r="AI46" s="30"/>
    </row>
    <row r="47" spans="1:35">
      <c r="A47" s="156" t="e">
        <f>#REF!</f>
        <v>#REF!</v>
      </c>
      <c r="B47" s="22" t="e">
        <f>#REF!</f>
        <v>#REF!</v>
      </c>
      <c r="C47" s="37" t="e">
        <f>#REF!</f>
        <v>#REF!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5" t="e">
        <f>C47</f>
        <v>#REF!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61"/>
      <c r="AI47" s="30"/>
    </row>
    <row r="48" spans="1:35" ht="15.75" thickBot="1">
      <c r="A48" s="158"/>
      <c r="B48" s="23" t="s">
        <v>18</v>
      </c>
      <c r="C48" s="38" t="e">
        <f>#REF!</f>
        <v>#REF!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27" t="e">
        <f>C48</f>
        <v>#REF!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61"/>
      <c r="AI48" s="30"/>
    </row>
    <row r="49" spans="1:35">
      <c r="A49" s="156" t="e">
        <f>#REF!</f>
        <v>#REF!</v>
      </c>
      <c r="B49" s="22" t="e">
        <f>#REF!</f>
        <v>#REF!</v>
      </c>
      <c r="C49" s="37" t="e">
        <f>#REF!</f>
        <v>#REF!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5" t="e">
        <f>C49</f>
        <v>#REF!</v>
      </c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9"/>
      <c r="AI49" s="30"/>
    </row>
    <row r="50" spans="1:35" ht="15.75" thickBot="1">
      <c r="A50" s="158"/>
      <c r="B50" s="23" t="s">
        <v>18</v>
      </c>
      <c r="C50" s="38" t="e">
        <f>#REF!</f>
        <v>#REF!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27" t="e">
        <f>C50</f>
        <v>#REF!</v>
      </c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9"/>
      <c r="AI50" s="30"/>
    </row>
    <row r="51" spans="1:35">
      <c r="A51" s="166" t="e">
        <f>#REF!</f>
        <v>#REF!</v>
      </c>
      <c r="B51" s="24" t="e">
        <f>#REF!</f>
        <v>#REF!</v>
      </c>
      <c r="C51" s="47" t="e">
        <f>#REF!</f>
        <v>#REF!</v>
      </c>
      <c r="D51" s="47">
        <f>D53+D55+D57+D59+D61+D63+D65+D67+D69+D71</f>
        <v>0</v>
      </c>
      <c r="E51" s="47">
        <f t="shared" ref="E51:AF51" si="10">E53+E55+E57+E59+E61+E63+E65+E67+E69+E71</f>
        <v>0</v>
      </c>
      <c r="F51" s="47">
        <f t="shared" si="10"/>
        <v>0</v>
      </c>
      <c r="G51" s="47">
        <f t="shared" si="10"/>
        <v>0</v>
      </c>
      <c r="H51" s="47">
        <f t="shared" si="10"/>
        <v>0</v>
      </c>
      <c r="I51" s="47">
        <f t="shared" si="10"/>
        <v>0</v>
      </c>
      <c r="J51" s="47">
        <f t="shared" si="10"/>
        <v>0</v>
      </c>
      <c r="K51" s="47">
        <f t="shared" si="10"/>
        <v>0</v>
      </c>
      <c r="L51" s="47">
        <f t="shared" si="10"/>
        <v>0</v>
      </c>
      <c r="M51" s="47">
        <f t="shared" si="10"/>
        <v>0</v>
      </c>
      <c r="N51" s="47">
        <f t="shared" si="10"/>
        <v>0</v>
      </c>
      <c r="O51" s="48" t="e">
        <f t="shared" si="10"/>
        <v>#REF!</v>
      </c>
      <c r="P51" s="48" t="e">
        <f t="shared" si="10"/>
        <v>#REF!</v>
      </c>
      <c r="Q51" s="48" t="e">
        <f t="shared" si="10"/>
        <v>#REF!</v>
      </c>
      <c r="R51" s="48" t="e">
        <f t="shared" si="10"/>
        <v>#REF!</v>
      </c>
      <c r="S51" s="47">
        <f t="shared" si="10"/>
        <v>0</v>
      </c>
      <c r="T51" s="47">
        <f t="shared" si="10"/>
        <v>0</v>
      </c>
      <c r="U51" s="47">
        <f t="shared" si="10"/>
        <v>0</v>
      </c>
      <c r="V51" s="47">
        <f t="shared" si="10"/>
        <v>0</v>
      </c>
      <c r="W51" s="47">
        <f t="shared" si="10"/>
        <v>0</v>
      </c>
      <c r="X51" s="47">
        <f t="shared" si="10"/>
        <v>0</v>
      </c>
      <c r="Y51" s="47">
        <f t="shared" si="10"/>
        <v>0</v>
      </c>
      <c r="Z51" s="47">
        <f t="shared" si="10"/>
        <v>0</v>
      </c>
      <c r="AA51" s="47">
        <f t="shared" si="10"/>
        <v>0</v>
      </c>
      <c r="AB51" s="47">
        <f t="shared" si="10"/>
        <v>0</v>
      </c>
      <c r="AC51" s="47">
        <f t="shared" si="10"/>
        <v>0</v>
      </c>
      <c r="AD51" s="47">
        <f t="shared" si="10"/>
        <v>0</v>
      </c>
      <c r="AE51" s="47">
        <f t="shared" si="10"/>
        <v>0</v>
      </c>
      <c r="AF51" s="47">
        <f t="shared" si="10"/>
        <v>0</v>
      </c>
      <c r="AG51" s="47">
        <f t="shared" ref="AG51" si="11">AG53+AG55+AG57+AG59+AG61+AG63+AG65+AG67+AG69+AG71</f>
        <v>0</v>
      </c>
      <c r="AH51" s="39"/>
      <c r="AI51" s="30"/>
    </row>
    <row r="52" spans="1:35" ht="15.75" thickBot="1">
      <c r="A52" s="168"/>
      <c r="B52" s="41" t="s">
        <v>18</v>
      </c>
      <c r="C52" s="50" t="e">
        <f>#REF!</f>
        <v>#REF!</v>
      </c>
      <c r="D52" s="49">
        <f>D54+D56+D58+D60+D62+D64+D66+D68+D70+D72</f>
        <v>0</v>
      </c>
      <c r="E52" s="49">
        <f t="shared" ref="E52:AF52" si="12">E54+E56+E58+E60+E62+E64+E66+E68+E70+E72</f>
        <v>0</v>
      </c>
      <c r="F52" s="49">
        <f t="shared" si="12"/>
        <v>0</v>
      </c>
      <c r="G52" s="49">
        <f t="shared" si="12"/>
        <v>0</v>
      </c>
      <c r="H52" s="49">
        <f t="shared" si="12"/>
        <v>0</v>
      </c>
      <c r="I52" s="49">
        <f t="shared" si="12"/>
        <v>0</v>
      </c>
      <c r="J52" s="49">
        <f t="shared" si="12"/>
        <v>0</v>
      </c>
      <c r="K52" s="49">
        <f t="shared" si="12"/>
        <v>0</v>
      </c>
      <c r="L52" s="49">
        <f t="shared" si="12"/>
        <v>0</v>
      </c>
      <c r="M52" s="49">
        <f t="shared" si="12"/>
        <v>0</v>
      </c>
      <c r="N52" s="49">
        <f t="shared" si="12"/>
        <v>0</v>
      </c>
      <c r="O52" s="71" t="e">
        <f t="shared" si="12"/>
        <v>#REF!</v>
      </c>
      <c r="P52" s="71" t="e">
        <f t="shared" si="12"/>
        <v>#REF!</v>
      </c>
      <c r="Q52" s="71" t="e">
        <f t="shared" si="12"/>
        <v>#REF!</v>
      </c>
      <c r="R52" s="71" t="e">
        <f t="shared" si="12"/>
        <v>#REF!</v>
      </c>
      <c r="S52" s="49">
        <f t="shared" si="12"/>
        <v>0</v>
      </c>
      <c r="T52" s="49">
        <f t="shared" si="12"/>
        <v>0</v>
      </c>
      <c r="U52" s="49">
        <f t="shared" si="12"/>
        <v>0</v>
      </c>
      <c r="V52" s="49">
        <f t="shared" si="12"/>
        <v>0</v>
      </c>
      <c r="W52" s="49">
        <f t="shared" si="12"/>
        <v>0</v>
      </c>
      <c r="X52" s="49">
        <f t="shared" si="12"/>
        <v>0</v>
      </c>
      <c r="Y52" s="49">
        <f t="shared" si="12"/>
        <v>0</v>
      </c>
      <c r="Z52" s="49">
        <f t="shared" si="12"/>
        <v>0</v>
      </c>
      <c r="AA52" s="49">
        <f t="shared" si="12"/>
        <v>0</v>
      </c>
      <c r="AB52" s="49">
        <f t="shared" si="12"/>
        <v>0</v>
      </c>
      <c r="AC52" s="49">
        <f t="shared" si="12"/>
        <v>0</v>
      </c>
      <c r="AD52" s="49">
        <f t="shared" si="12"/>
        <v>0</v>
      </c>
      <c r="AE52" s="49">
        <f t="shared" si="12"/>
        <v>0</v>
      </c>
      <c r="AF52" s="49">
        <f t="shared" si="12"/>
        <v>0</v>
      </c>
      <c r="AG52" s="49">
        <f t="shared" ref="AG52" si="13">AG54+AG56+AG58+AG60+AG62+AG64+AG66+AG68+AG70+AG72</f>
        <v>0</v>
      </c>
      <c r="AH52" s="39"/>
      <c r="AI52" s="30"/>
    </row>
    <row r="53" spans="1:35">
      <c r="A53" s="156" t="e">
        <f>#REF!</f>
        <v>#REF!</v>
      </c>
      <c r="B53" s="22" t="e">
        <f>#REF!</f>
        <v>#REF!</v>
      </c>
      <c r="C53" s="37" t="e">
        <f>#REF!</f>
        <v>#REF!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5" t="e">
        <f>C53</f>
        <v>#REF!</v>
      </c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9"/>
      <c r="AI53" s="30"/>
    </row>
    <row r="54" spans="1:35" ht="15.75" thickBot="1">
      <c r="A54" s="158"/>
      <c r="B54" s="23" t="s">
        <v>18</v>
      </c>
      <c r="C54" s="38" t="e">
        <f>#REF!</f>
        <v>#REF!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27" t="e">
        <f>C54</f>
        <v>#REF!</v>
      </c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9"/>
      <c r="AI54" s="30"/>
    </row>
    <row r="55" spans="1:35">
      <c r="A55" s="156" t="e">
        <f>#REF!</f>
        <v>#REF!</v>
      </c>
      <c r="B55" s="22" t="e">
        <f>#REF!</f>
        <v>#REF!</v>
      </c>
      <c r="C55" s="37" t="e">
        <f>#REF!</f>
        <v>#REF!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5" t="e">
        <f>C55</f>
        <v>#REF!</v>
      </c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9"/>
      <c r="AI55" s="30"/>
    </row>
    <row r="56" spans="1:35" ht="15.75" thickBot="1">
      <c r="A56" s="158"/>
      <c r="B56" s="23" t="s">
        <v>18</v>
      </c>
      <c r="C56" s="38" t="e">
        <f>#REF!</f>
        <v>#REF!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27" t="e">
        <f>C56</f>
        <v>#REF!</v>
      </c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9"/>
      <c r="AI56" s="30"/>
    </row>
    <row r="57" spans="1:35">
      <c r="A57" s="156" t="e">
        <f>#REF!</f>
        <v>#REF!</v>
      </c>
      <c r="B57" s="22" t="e">
        <f>#REF!</f>
        <v>#REF!</v>
      </c>
      <c r="C57" s="37" t="e">
        <f>#REF!</f>
        <v>#REF!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25" t="e">
        <f>C57</f>
        <v>#REF!</v>
      </c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9"/>
      <c r="AI57" s="30"/>
    </row>
    <row r="58" spans="1:35" ht="15.75" thickBot="1">
      <c r="A58" s="158"/>
      <c r="B58" s="23" t="s">
        <v>18</v>
      </c>
      <c r="C58" s="38" t="e">
        <f>#REF!</f>
        <v>#REF!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27" t="e">
        <f>C58</f>
        <v>#REF!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9"/>
      <c r="AI58" s="30"/>
    </row>
    <row r="59" spans="1:35">
      <c r="A59" s="156" t="e">
        <f>#REF!</f>
        <v>#REF!</v>
      </c>
      <c r="B59" s="22" t="e">
        <f>#REF!</f>
        <v>#REF!</v>
      </c>
      <c r="C59" s="37" t="e">
        <f>#REF!</f>
        <v>#REF!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25" t="e">
        <f>C59</f>
        <v>#REF!</v>
      </c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9"/>
      <c r="AI59" s="30"/>
    </row>
    <row r="60" spans="1:35" ht="15.75" thickBot="1">
      <c r="A60" s="158"/>
      <c r="B60" s="23" t="s">
        <v>18</v>
      </c>
      <c r="C60" s="38" t="e">
        <f>#REF!</f>
        <v>#REF!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27" t="e">
        <f>C60</f>
        <v>#REF!</v>
      </c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9"/>
      <c r="AI60" s="30"/>
    </row>
    <row r="61" spans="1:35">
      <c r="A61" s="156" t="e">
        <f>#REF!</f>
        <v>#REF!</v>
      </c>
      <c r="B61" s="22" t="e">
        <f>#REF!</f>
        <v>#REF!</v>
      </c>
      <c r="C61" s="37" t="e">
        <f>#REF!</f>
        <v>#REF!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25" t="e">
        <f>C61</f>
        <v>#REF!</v>
      </c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9"/>
      <c r="AI61" s="30"/>
    </row>
    <row r="62" spans="1:35" ht="15.75" thickBot="1">
      <c r="A62" s="158"/>
      <c r="B62" s="23" t="s">
        <v>18</v>
      </c>
      <c r="C62" s="38" t="e">
        <f>#REF!</f>
        <v>#REF!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27" t="e">
        <f>C62</f>
        <v>#REF!</v>
      </c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9"/>
      <c r="AI62" s="30"/>
    </row>
    <row r="63" spans="1:35">
      <c r="A63" s="156" t="e">
        <f>#REF!</f>
        <v>#REF!</v>
      </c>
      <c r="B63" s="22" t="e">
        <f>#REF!</f>
        <v>#REF!</v>
      </c>
      <c r="C63" s="37" t="e">
        <f>#REF!</f>
        <v>#REF!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25" t="e">
        <f>C63</f>
        <v>#REF!</v>
      </c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9"/>
      <c r="AI63" s="30"/>
    </row>
    <row r="64" spans="1:35" ht="15.75" thickBot="1">
      <c r="A64" s="158"/>
      <c r="B64" s="23" t="s">
        <v>18</v>
      </c>
      <c r="C64" s="38" t="e">
        <f>#REF!</f>
        <v>#REF!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27" t="e">
        <f>C64</f>
        <v>#REF!</v>
      </c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9"/>
      <c r="AI64" s="30"/>
    </row>
    <row r="65" spans="1:35">
      <c r="A65" s="156" t="e">
        <f>#REF!</f>
        <v>#REF!</v>
      </c>
      <c r="B65" s="22" t="e">
        <f>#REF!</f>
        <v>#REF!</v>
      </c>
      <c r="C65" s="37" t="e">
        <f>#REF!</f>
        <v>#REF!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25" t="e">
        <f>C65</f>
        <v>#REF!</v>
      </c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9"/>
      <c r="AI65" s="30"/>
    </row>
    <row r="66" spans="1:35" ht="15.75" thickBot="1">
      <c r="A66" s="158"/>
      <c r="B66" s="23" t="s">
        <v>18</v>
      </c>
      <c r="C66" s="38" t="e">
        <f>#REF!</f>
        <v>#REF!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27" t="e">
        <f>C66</f>
        <v>#REF!</v>
      </c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9"/>
      <c r="AI66" s="30"/>
    </row>
    <row r="67" spans="1:35">
      <c r="A67" s="156" t="e">
        <f>#REF!</f>
        <v>#REF!</v>
      </c>
      <c r="B67" s="22" t="e">
        <f>#REF!</f>
        <v>#REF!</v>
      </c>
      <c r="C67" s="37" t="e">
        <f>#REF!</f>
        <v>#REF!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25" t="e">
        <f t="shared" ref="R67:R72" si="14">C67</f>
        <v>#REF!</v>
      </c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9"/>
      <c r="AI67" s="30"/>
    </row>
    <row r="68" spans="1:35" ht="15.75" thickBot="1">
      <c r="A68" s="158"/>
      <c r="B68" s="23" t="s">
        <v>18</v>
      </c>
      <c r="C68" s="38" t="e">
        <f>#REF!</f>
        <v>#REF!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27" t="e">
        <f t="shared" si="14"/>
        <v>#REF!</v>
      </c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9"/>
      <c r="AI68" s="30"/>
    </row>
    <row r="69" spans="1:35" ht="15" customHeight="1">
      <c r="A69" s="156" t="e">
        <f>#REF!</f>
        <v>#REF!</v>
      </c>
      <c r="B69" s="22" t="e">
        <f>#REF!</f>
        <v>#REF!</v>
      </c>
      <c r="C69" s="37" t="e">
        <f>#REF!</f>
        <v>#REF!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25" t="e">
        <f t="shared" si="14"/>
        <v>#REF!</v>
      </c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9"/>
      <c r="AI69" s="30"/>
    </row>
    <row r="70" spans="1:35" ht="15.75" thickBot="1">
      <c r="A70" s="158"/>
      <c r="B70" s="23" t="s">
        <v>18</v>
      </c>
      <c r="C70" s="38" t="e">
        <f>#REF!</f>
        <v>#REF!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27" t="e">
        <f t="shared" si="14"/>
        <v>#REF!</v>
      </c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9"/>
      <c r="AI70" s="30"/>
    </row>
    <row r="71" spans="1:35" ht="18" customHeight="1">
      <c r="A71" s="156" t="e">
        <f>#REF!</f>
        <v>#REF!</v>
      </c>
      <c r="B71" s="22" t="e">
        <f>#REF!</f>
        <v>#REF!</v>
      </c>
      <c r="C71" s="37" t="e">
        <f>#REF!</f>
        <v>#REF!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5" t="e">
        <f t="shared" si="14"/>
        <v>#REF!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9"/>
      <c r="AI71" s="30"/>
    </row>
    <row r="72" spans="1:35" ht="15.75" thickBot="1">
      <c r="A72" s="158"/>
      <c r="B72" s="23" t="s">
        <v>18</v>
      </c>
      <c r="C72" s="38" t="e">
        <f>#REF!</f>
        <v>#REF!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27" t="e">
        <f t="shared" si="14"/>
        <v>#REF!</v>
      </c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9"/>
      <c r="AI72" s="30"/>
    </row>
    <row r="73" spans="1:35">
      <c r="A73" s="156" t="e">
        <f>#REF!</f>
        <v>#REF!</v>
      </c>
      <c r="B73" s="22" t="e">
        <f>#REF!</f>
        <v>#REF!</v>
      </c>
      <c r="C73" s="37" t="e">
        <f>#REF!</f>
        <v>#REF!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25" t="e">
        <f t="shared" ref="S73:S80" si="15">C73</f>
        <v>#REF!</v>
      </c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9"/>
      <c r="AI73" s="30"/>
    </row>
    <row r="74" spans="1:35" ht="15.75" thickBot="1">
      <c r="A74" s="158"/>
      <c r="B74" s="23" t="s">
        <v>18</v>
      </c>
      <c r="C74" s="38" t="e">
        <f>#REF!</f>
        <v>#REF!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27" t="e">
        <f t="shared" si="15"/>
        <v>#REF!</v>
      </c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9"/>
      <c r="AI74" s="30"/>
    </row>
    <row r="75" spans="1:35">
      <c r="A75" s="166" t="e">
        <f>#REF!</f>
        <v>#REF!</v>
      </c>
      <c r="B75" s="24" t="e">
        <f>#REF!</f>
        <v>#REF!</v>
      </c>
      <c r="C75" s="47" t="e">
        <f>#REF!</f>
        <v>#REF!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8" t="e">
        <f t="shared" si="15"/>
        <v>#REF!</v>
      </c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39"/>
      <c r="AI75" s="30"/>
    </row>
    <row r="76" spans="1:35" ht="15.75" thickBot="1">
      <c r="A76" s="168"/>
      <c r="B76" s="41" t="s">
        <v>18</v>
      </c>
      <c r="C76" s="50" t="e">
        <f>#REF!</f>
        <v>#REF!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1" t="e">
        <f t="shared" si="15"/>
        <v>#REF!</v>
      </c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39"/>
      <c r="AI76" s="30"/>
    </row>
    <row r="77" spans="1:35">
      <c r="A77" s="166" t="e">
        <f>#REF!</f>
        <v>#REF!</v>
      </c>
      <c r="B77" s="24" t="e">
        <f>#REF!</f>
        <v>#REF!</v>
      </c>
      <c r="C77" s="47" t="e">
        <f>#REF!</f>
        <v>#REF!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8" t="e">
        <f t="shared" si="15"/>
        <v>#REF!</v>
      </c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39"/>
      <c r="AI77" s="30"/>
    </row>
    <row r="78" spans="1:35" ht="15.75" thickBot="1">
      <c r="A78" s="168"/>
      <c r="B78" s="41" t="s">
        <v>18</v>
      </c>
      <c r="C78" s="50" t="e">
        <f>#REF!</f>
        <v>#REF!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1" t="e">
        <f t="shared" si="15"/>
        <v>#REF!</v>
      </c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39"/>
      <c r="AI78" s="30"/>
    </row>
    <row r="79" spans="1:35">
      <c r="A79" s="166" t="e">
        <f>#REF!</f>
        <v>#REF!</v>
      </c>
      <c r="B79" s="24" t="e">
        <f>#REF!</f>
        <v>#REF!</v>
      </c>
      <c r="C79" s="47" t="e">
        <f>#REF!</f>
        <v>#REF!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8" t="e">
        <f t="shared" si="15"/>
        <v>#REF!</v>
      </c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39"/>
      <c r="AI79" s="30"/>
    </row>
    <row r="80" spans="1:35" ht="15.75" thickBot="1">
      <c r="A80" s="168"/>
      <c r="B80" s="41" t="s">
        <v>18</v>
      </c>
      <c r="C80" s="50" t="e">
        <f>#REF!</f>
        <v>#REF!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1" t="e">
        <f t="shared" si="15"/>
        <v>#REF!</v>
      </c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39"/>
      <c r="AI80" s="30"/>
    </row>
    <row r="81" spans="1:35">
      <c r="A81" s="156" t="e">
        <f>#REF!</f>
        <v>#REF!</v>
      </c>
      <c r="B81" s="22" t="e">
        <f>#REF!</f>
        <v>#REF!</v>
      </c>
      <c r="C81" s="37" t="e">
        <f>#REF!</f>
        <v>#REF!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25" t="e">
        <f>C81</f>
        <v>#REF!</v>
      </c>
      <c r="AE81" s="37"/>
      <c r="AF81" s="37"/>
      <c r="AG81" s="37"/>
      <c r="AH81" s="39"/>
      <c r="AI81" s="30"/>
    </row>
    <row r="82" spans="1:35" ht="15.75" thickBot="1">
      <c r="A82" s="158"/>
      <c r="B82" s="23" t="s">
        <v>18</v>
      </c>
      <c r="C82" s="38" t="e">
        <f>#REF!</f>
        <v>#REF!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27" t="e">
        <f>C82</f>
        <v>#REF!</v>
      </c>
      <c r="AE82" s="38"/>
      <c r="AF82" s="38"/>
      <c r="AG82" s="38"/>
      <c r="AH82" s="39"/>
      <c r="AI82" s="30"/>
    </row>
    <row r="83" spans="1:35">
      <c r="A83" s="156" t="e">
        <f>#REF!</f>
        <v>#REF!</v>
      </c>
      <c r="B83" s="22" t="e">
        <f>#REF!</f>
        <v>#REF!</v>
      </c>
      <c r="C83" s="37" t="e">
        <f>#REF!</f>
        <v>#REF!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25" t="e">
        <f>C83</f>
        <v>#REF!</v>
      </c>
      <c r="AE83" s="37"/>
      <c r="AF83" s="37"/>
      <c r="AG83" s="37"/>
      <c r="AH83" s="39"/>
      <c r="AI83" s="30"/>
    </row>
    <row r="84" spans="1:35" ht="15.75" thickBot="1">
      <c r="A84" s="158"/>
      <c r="B84" s="23" t="s">
        <v>18</v>
      </c>
      <c r="C84" s="38" t="e">
        <f>#REF!</f>
        <v>#REF!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27" t="e">
        <f>C84</f>
        <v>#REF!</v>
      </c>
      <c r="AE84" s="38"/>
      <c r="AF84" s="38"/>
      <c r="AG84" s="38"/>
      <c r="AH84" s="39"/>
      <c r="AI84" s="30"/>
    </row>
    <row r="85" spans="1:35">
      <c r="A85" s="156" t="e">
        <f>#REF!</f>
        <v>#REF!</v>
      </c>
      <c r="B85" s="22" t="e">
        <f>#REF!</f>
        <v>#REF!</v>
      </c>
      <c r="C85" s="37" t="e">
        <f>#REF!</f>
        <v>#REF!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25" t="e">
        <f>C85</f>
        <v>#REF!</v>
      </c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9"/>
      <c r="AI85" s="30"/>
    </row>
    <row r="86" spans="1:35" ht="15.75" thickBot="1">
      <c r="A86" s="158"/>
      <c r="B86" s="23" t="s">
        <v>18</v>
      </c>
      <c r="C86" s="38" t="e">
        <f>#REF!</f>
        <v>#REF!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27" t="e">
        <f>C86</f>
        <v>#REF!</v>
      </c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9"/>
      <c r="AI86" s="30"/>
    </row>
    <row r="87" spans="1:35">
      <c r="A87" s="156" t="e">
        <f>#REF!</f>
        <v>#REF!</v>
      </c>
      <c r="B87" s="22" t="e">
        <f>#REF!</f>
        <v>#REF!</v>
      </c>
      <c r="C87" s="37" t="e">
        <f>#REF!</f>
        <v>#REF!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25" t="e">
        <f>C87</f>
        <v>#REF!</v>
      </c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61"/>
      <c r="AI87" s="30"/>
    </row>
    <row r="88" spans="1:35" ht="15.75" thickBot="1">
      <c r="A88" s="158"/>
      <c r="B88" s="23" t="s">
        <v>18</v>
      </c>
      <c r="C88" s="38" t="e">
        <f>#REF!</f>
        <v>#REF!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27" t="e">
        <f>C88</f>
        <v>#REF!</v>
      </c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9"/>
      <c r="AI88" s="30"/>
    </row>
    <row r="89" spans="1:35">
      <c r="A89" s="156" t="e">
        <f>#REF!</f>
        <v>#REF!</v>
      </c>
      <c r="B89" s="22" t="e">
        <f>#REF!</f>
        <v>#REF!</v>
      </c>
      <c r="C89" s="37" t="e">
        <f>#REF!</f>
        <v>#REF!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25" t="e">
        <f>C89</f>
        <v>#REF!</v>
      </c>
      <c r="AC89" s="37"/>
      <c r="AD89" s="37"/>
      <c r="AE89" s="37"/>
      <c r="AF89" s="37"/>
      <c r="AG89" s="37"/>
      <c r="AH89" s="39"/>
      <c r="AI89" s="30"/>
    </row>
    <row r="90" spans="1:35" ht="15.75" thickBot="1">
      <c r="A90" s="158"/>
      <c r="B90" s="23" t="s">
        <v>18</v>
      </c>
      <c r="C90" s="38" t="e">
        <f>#REF!</f>
        <v>#REF!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27" t="e">
        <f>C90</f>
        <v>#REF!</v>
      </c>
      <c r="AC90" s="38"/>
      <c r="AD90" s="38"/>
      <c r="AE90" s="38"/>
      <c r="AF90" s="38"/>
      <c r="AG90" s="38"/>
      <c r="AH90" s="39"/>
      <c r="AI90" s="30"/>
    </row>
    <row r="91" spans="1:35">
      <c r="A91" s="156" t="e">
        <f>#REF!</f>
        <v>#REF!</v>
      </c>
      <c r="B91" s="22" t="e">
        <f>#REF!</f>
        <v>#REF!</v>
      </c>
      <c r="C91" s="37" t="e">
        <f>#REF!</f>
        <v>#REF!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25" t="e">
        <f>C91</f>
        <v>#REF!</v>
      </c>
      <c r="AD91" s="37"/>
      <c r="AE91" s="37"/>
      <c r="AF91" s="37"/>
      <c r="AG91" s="37"/>
      <c r="AH91" s="39"/>
      <c r="AI91" s="30"/>
    </row>
    <row r="92" spans="1:35" ht="15.75" thickBot="1">
      <c r="A92" s="158"/>
      <c r="B92" s="23" t="s">
        <v>18</v>
      </c>
      <c r="C92" s="38" t="e">
        <f>#REF!</f>
        <v>#REF!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27" t="e">
        <f>C92</f>
        <v>#REF!</v>
      </c>
      <c r="AD92" s="38"/>
      <c r="AE92" s="38"/>
      <c r="AF92" s="38"/>
      <c r="AG92" s="38"/>
      <c r="AH92" s="39"/>
      <c r="AI92" s="30"/>
    </row>
    <row r="93" spans="1:35" ht="24" customHeight="1">
      <c r="A93" s="156" t="e">
        <f>#REF!</f>
        <v>#REF!</v>
      </c>
      <c r="B93" s="22" t="e">
        <f>#REF!</f>
        <v>#REF!</v>
      </c>
      <c r="C93" s="62" t="e">
        <f>#REF!</f>
        <v>#REF!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28" t="e">
        <f>C93</f>
        <v>#REF!</v>
      </c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35"/>
      <c r="AH93" s="39"/>
      <c r="AI93" s="30"/>
    </row>
    <row r="94" spans="1:35" ht="15.75" thickBot="1">
      <c r="A94" s="158"/>
      <c r="B94" s="23" t="s">
        <v>18</v>
      </c>
      <c r="C94" s="70" t="e">
        <f>#REF!</f>
        <v>#REF!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9" t="e">
        <f>C94</f>
        <v>#REF!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36"/>
      <c r="AH94" s="39"/>
      <c r="AI94" s="30"/>
    </row>
    <row r="95" spans="1:35" ht="25.5" customHeight="1">
      <c r="A95" s="156" t="e">
        <f>#REF!</f>
        <v>#REF!</v>
      </c>
      <c r="B95" s="22" t="e">
        <f>#REF!</f>
        <v>#REF!</v>
      </c>
      <c r="C95" s="37" t="e">
        <f>#REF!</f>
        <v>#REF!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25" t="e">
        <f>C95</f>
        <v>#REF!</v>
      </c>
      <c r="AD95" s="17"/>
      <c r="AE95" s="17"/>
      <c r="AF95" s="17"/>
      <c r="AG95" s="33"/>
      <c r="AH95" s="39"/>
      <c r="AI95" s="30"/>
    </row>
    <row r="96" spans="1:35" ht="15.75" thickBot="1">
      <c r="A96" s="158"/>
      <c r="B96" s="23" t="s">
        <v>18</v>
      </c>
      <c r="C96" s="38" t="e">
        <f>#REF!</f>
        <v>#REF!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27" t="e">
        <f>C96</f>
        <v>#REF!</v>
      </c>
      <c r="AD96" s="18"/>
      <c r="AE96" s="18"/>
      <c r="AF96" s="18"/>
      <c r="AG96" s="34"/>
      <c r="AH96" s="39"/>
      <c r="AI96" s="30"/>
    </row>
    <row r="97" spans="1:35" ht="33" customHeight="1">
      <c r="A97" s="156" t="e">
        <f>#REF!</f>
        <v>#REF!</v>
      </c>
      <c r="B97" s="22" t="e">
        <f>#REF!</f>
        <v>#REF!</v>
      </c>
      <c r="C97" s="62" t="e">
        <f>#REF!</f>
        <v>#REF!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7"/>
      <c r="Q97" s="17"/>
      <c r="R97" s="17"/>
      <c r="S97" s="17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28" t="e">
        <f>C97</f>
        <v>#REF!</v>
      </c>
      <c r="AE97" s="16"/>
      <c r="AF97" s="16"/>
      <c r="AG97" s="35"/>
      <c r="AH97" s="39"/>
      <c r="AI97" s="30"/>
    </row>
    <row r="98" spans="1:35" ht="15.75" thickBot="1">
      <c r="A98" s="158"/>
      <c r="B98" s="23" t="s">
        <v>18</v>
      </c>
      <c r="C98" s="70" t="e">
        <f>#REF!</f>
        <v>#REF!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18"/>
      <c r="Q98" s="18"/>
      <c r="R98" s="18"/>
      <c r="S98" s="18"/>
      <c r="T98" s="26"/>
      <c r="U98" s="26"/>
      <c r="V98" s="26"/>
      <c r="W98" s="26"/>
      <c r="X98" s="26"/>
      <c r="Y98" s="18"/>
      <c r="Z98" s="18"/>
      <c r="AA98" s="18"/>
      <c r="AB98" s="18"/>
      <c r="AC98" s="26"/>
      <c r="AD98" s="27" t="e">
        <f>C98</f>
        <v>#REF!</v>
      </c>
      <c r="AE98" s="26"/>
      <c r="AF98" s="26"/>
      <c r="AG98" s="36"/>
      <c r="AH98" s="39"/>
      <c r="AI98" s="30"/>
    </row>
    <row r="99" spans="1:35" ht="30" customHeight="1">
      <c r="A99" s="166" t="e">
        <f>#REF!</f>
        <v>#REF!</v>
      </c>
      <c r="B99" s="24" t="e">
        <f>#REF!</f>
        <v>#REF!</v>
      </c>
      <c r="C99" s="37" t="e">
        <f>#REF!</f>
        <v>#REF!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28">
        <f>33400*2</f>
        <v>66800</v>
      </c>
      <c r="Q99" s="28">
        <f>33400</f>
        <v>33400</v>
      </c>
      <c r="R99" s="28">
        <f>33400+33400+33400</f>
        <v>100200</v>
      </c>
      <c r="S99" s="28">
        <f>33400</f>
        <v>33400</v>
      </c>
      <c r="T99" s="17"/>
      <c r="U99" s="17"/>
      <c r="V99" s="17"/>
      <c r="W99" s="17"/>
      <c r="X99" s="17"/>
      <c r="Y99" s="28">
        <f>35300*8</f>
        <v>282400</v>
      </c>
      <c r="Z99" s="28">
        <f>35300*8</f>
        <v>282400</v>
      </c>
      <c r="AA99" s="28">
        <f>35300*6</f>
        <v>211800</v>
      </c>
      <c r="AB99" s="28">
        <f>33400</f>
        <v>33400</v>
      </c>
      <c r="AC99" s="17"/>
      <c r="AD99" s="28">
        <f>701875+33000</f>
        <v>734875</v>
      </c>
      <c r="AE99" s="17"/>
      <c r="AF99" s="17"/>
      <c r="AG99" s="33"/>
      <c r="AH99" s="39"/>
      <c r="AI99" s="30"/>
    </row>
    <row r="100" spans="1:35" ht="15.75" thickBot="1">
      <c r="A100" s="168"/>
      <c r="B100" s="23" t="s">
        <v>18</v>
      </c>
      <c r="C100" s="38" t="e">
        <f>#REF!</f>
        <v>#REF!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29">
        <f>(P99*1.23)-P99</f>
        <v>15364</v>
      </c>
      <c r="Q100" s="29">
        <f>(Q99*1.23)-Q99</f>
        <v>7682</v>
      </c>
      <c r="R100" s="29">
        <f>(R99*1.23)-R99</f>
        <v>23046</v>
      </c>
      <c r="S100" s="29">
        <f>(S99*1.23)-S99</f>
        <v>7682</v>
      </c>
      <c r="T100" s="18"/>
      <c r="U100" s="18"/>
      <c r="V100" s="18"/>
      <c r="W100" s="18"/>
      <c r="X100" s="18"/>
      <c r="Y100" s="29">
        <f>(Y99*1.23)-Y99</f>
        <v>64952</v>
      </c>
      <c r="Z100" s="29">
        <f t="shared" ref="Z100:AA100" si="16">(Z99*1.23)-Z99</f>
        <v>64952</v>
      </c>
      <c r="AA100" s="29">
        <f t="shared" si="16"/>
        <v>48714</v>
      </c>
      <c r="AB100" s="29">
        <f>(AB99*1.23)-AB99</f>
        <v>7682</v>
      </c>
      <c r="AC100" s="18"/>
      <c r="AD100" s="29">
        <f>(AD99*1.23)-AD99</f>
        <v>169021.25</v>
      </c>
      <c r="AE100" s="18"/>
      <c r="AF100" s="18"/>
      <c r="AG100" s="34"/>
      <c r="AH100" s="39"/>
      <c r="AI100" s="30"/>
    </row>
    <row r="101" spans="1:35">
      <c r="A101" s="166" t="e">
        <f>#REF!</f>
        <v>#REF!</v>
      </c>
      <c r="B101" s="24" t="e">
        <f>#REF!</f>
        <v>#REF!</v>
      </c>
      <c r="C101" s="62" t="e">
        <f>#REF!</f>
        <v>#REF!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37"/>
      <c r="Q101" s="37"/>
      <c r="R101" s="31"/>
      <c r="S101" s="31"/>
      <c r="T101" s="16"/>
      <c r="U101" s="16"/>
      <c r="V101" s="16"/>
      <c r="W101" s="16"/>
      <c r="X101" s="16"/>
      <c r="Y101" s="25">
        <f>4571.94+4689.46+4884.96+4533.72+4611.58</f>
        <v>23291.66</v>
      </c>
      <c r="Z101" s="25">
        <f>4533.72+4923.88+5119.4+4533.72+4339.04</f>
        <v>23449.759999999998</v>
      </c>
      <c r="AA101" s="25">
        <f>3944.71+4131.94+4131.94+4884.96+5001.76</f>
        <v>22095.31</v>
      </c>
      <c r="AB101" s="25">
        <v>350527.2</v>
      </c>
      <c r="AC101" s="16"/>
      <c r="AD101" s="31"/>
      <c r="AE101" s="16"/>
      <c r="AF101" s="16"/>
      <c r="AG101" s="35"/>
      <c r="AH101" s="61"/>
      <c r="AI101" s="30"/>
    </row>
    <row r="102" spans="1:35" ht="15.75" thickBot="1">
      <c r="A102" s="168"/>
      <c r="B102" s="23" t="s">
        <v>18</v>
      </c>
      <c r="C102" s="70" t="e">
        <f>#REF!</f>
        <v>#REF!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38"/>
      <c r="Q102" s="38"/>
      <c r="R102" s="32"/>
      <c r="S102" s="32"/>
      <c r="T102" s="26"/>
      <c r="U102" s="26"/>
      <c r="V102" s="26"/>
      <c r="W102" s="26"/>
      <c r="X102" s="26"/>
      <c r="Y102" s="27">
        <f>(Y101*1.23)-Y101</f>
        <v>5357.08</v>
      </c>
      <c r="Z102" s="27">
        <f>(Z101*1.23)-Z101</f>
        <v>5393.44</v>
      </c>
      <c r="AA102" s="27">
        <f>(AA101*1.23)-AA101</f>
        <v>5081.92</v>
      </c>
      <c r="AB102" s="27">
        <f>(AB101*1.23)-AB101</f>
        <v>80621.259999999995</v>
      </c>
      <c r="AC102" s="26"/>
      <c r="AE102" s="26"/>
      <c r="AF102" s="26"/>
      <c r="AG102" s="36"/>
      <c r="AH102" s="39"/>
      <c r="AI102" s="30"/>
    </row>
    <row r="103" spans="1:35">
      <c r="A103" s="172" t="s">
        <v>19</v>
      </c>
      <c r="B103" s="173"/>
      <c r="C103" s="17" t="e">
        <f>C5+C7+C31+C99+C101</f>
        <v>#REF!</v>
      </c>
      <c r="D103" s="17">
        <f>D5+D7+D31+D99+D101</f>
        <v>0</v>
      </c>
      <c r="E103" s="25" t="e">
        <f t="shared" ref="E103:AF103" si="17">E5+E7+E31+E99+E101</f>
        <v>#REF!</v>
      </c>
      <c r="F103" s="17">
        <f t="shared" si="17"/>
        <v>0</v>
      </c>
      <c r="G103" s="17">
        <f t="shared" si="17"/>
        <v>0</v>
      </c>
      <c r="H103" s="17">
        <f t="shared" si="17"/>
        <v>0</v>
      </c>
      <c r="I103" s="17">
        <f t="shared" si="17"/>
        <v>0</v>
      </c>
      <c r="J103" s="17">
        <f t="shared" si="17"/>
        <v>0</v>
      </c>
      <c r="K103" s="17">
        <f t="shared" si="17"/>
        <v>0</v>
      </c>
      <c r="L103" s="17">
        <f t="shared" si="17"/>
        <v>0</v>
      </c>
      <c r="M103" s="17">
        <f t="shared" si="17"/>
        <v>0</v>
      </c>
      <c r="N103" s="17">
        <f t="shared" si="17"/>
        <v>0</v>
      </c>
      <c r="O103" s="25" t="e">
        <f t="shared" si="17"/>
        <v>#REF!</v>
      </c>
      <c r="P103" s="25" t="e">
        <f t="shared" si="17"/>
        <v>#REF!</v>
      </c>
      <c r="Q103" s="25" t="e">
        <f t="shared" si="17"/>
        <v>#REF!</v>
      </c>
      <c r="R103" s="25" t="e">
        <f t="shared" si="17"/>
        <v>#REF!</v>
      </c>
      <c r="S103" s="25" t="e">
        <f t="shared" si="17"/>
        <v>#REF!</v>
      </c>
      <c r="T103" s="17">
        <f t="shared" si="17"/>
        <v>0</v>
      </c>
      <c r="U103" s="17">
        <f t="shared" si="17"/>
        <v>0</v>
      </c>
      <c r="V103" s="17">
        <f t="shared" si="17"/>
        <v>0</v>
      </c>
      <c r="W103" s="17">
        <f t="shared" si="17"/>
        <v>0</v>
      </c>
      <c r="X103" s="17">
        <f t="shared" si="17"/>
        <v>0</v>
      </c>
      <c r="Y103" s="25">
        <f t="shared" si="17"/>
        <v>305691.65999999997</v>
      </c>
      <c r="Z103" s="25">
        <f t="shared" si="17"/>
        <v>305849.76</v>
      </c>
      <c r="AA103" s="25" t="e">
        <f t="shared" si="17"/>
        <v>#REF!</v>
      </c>
      <c r="AB103" s="25" t="e">
        <f t="shared" si="17"/>
        <v>#REF!</v>
      </c>
      <c r="AC103" s="25" t="e">
        <f t="shared" si="17"/>
        <v>#REF!</v>
      </c>
      <c r="AD103" s="25" t="e">
        <f t="shared" si="17"/>
        <v>#REF!</v>
      </c>
      <c r="AE103" s="17">
        <f t="shared" si="17"/>
        <v>0</v>
      </c>
      <c r="AF103" s="17">
        <f t="shared" si="17"/>
        <v>0</v>
      </c>
      <c r="AG103" s="17">
        <f t="shared" ref="AG103" si="18">AG5+AG7+AG31+AG99+AG101</f>
        <v>0</v>
      </c>
      <c r="AH103" s="39"/>
      <c r="AI103" s="30"/>
    </row>
    <row r="104" spans="1:35" ht="15.75" thickBot="1">
      <c r="A104" s="174" t="s">
        <v>20</v>
      </c>
      <c r="B104" s="175"/>
      <c r="C104" s="18" t="e">
        <f>C6+C8+C32+C100+C102</f>
        <v>#REF!</v>
      </c>
      <c r="D104" s="18">
        <f t="shared" ref="D104:AG104" si="19">D6+D8+D32+D100+D102</f>
        <v>0</v>
      </c>
      <c r="E104" s="27" t="e">
        <f t="shared" si="19"/>
        <v>#REF!</v>
      </c>
      <c r="F104" s="18">
        <f t="shared" si="19"/>
        <v>0</v>
      </c>
      <c r="G104" s="18">
        <f t="shared" si="19"/>
        <v>0</v>
      </c>
      <c r="H104" s="18">
        <f t="shared" si="19"/>
        <v>0</v>
      </c>
      <c r="I104" s="18">
        <f t="shared" si="19"/>
        <v>0</v>
      </c>
      <c r="J104" s="18">
        <f t="shared" si="19"/>
        <v>0</v>
      </c>
      <c r="K104" s="18">
        <f t="shared" si="19"/>
        <v>0</v>
      </c>
      <c r="L104" s="18">
        <f t="shared" si="19"/>
        <v>0</v>
      </c>
      <c r="M104" s="18">
        <f t="shared" si="19"/>
        <v>0</v>
      </c>
      <c r="N104" s="18">
        <f t="shared" si="19"/>
        <v>0</v>
      </c>
      <c r="O104" s="27" t="e">
        <f t="shared" si="19"/>
        <v>#REF!</v>
      </c>
      <c r="P104" s="27" t="e">
        <f t="shared" si="19"/>
        <v>#REF!</v>
      </c>
      <c r="Q104" s="27" t="e">
        <f t="shared" si="19"/>
        <v>#REF!</v>
      </c>
      <c r="R104" s="27" t="e">
        <f t="shared" si="19"/>
        <v>#REF!</v>
      </c>
      <c r="S104" s="27" t="e">
        <f t="shared" si="19"/>
        <v>#REF!</v>
      </c>
      <c r="T104" s="18">
        <f t="shared" si="19"/>
        <v>0</v>
      </c>
      <c r="U104" s="18">
        <f t="shared" si="19"/>
        <v>0</v>
      </c>
      <c r="V104" s="18">
        <f t="shared" si="19"/>
        <v>0</v>
      </c>
      <c r="W104" s="18">
        <f t="shared" si="19"/>
        <v>0</v>
      </c>
      <c r="X104" s="18">
        <f t="shared" si="19"/>
        <v>0</v>
      </c>
      <c r="Y104" s="27">
        <f t="shared" si="19"/>
        <v>70309.08</v>
      </c>
      <c r="Z104" s="27">
        <f t="shared" si="19"/>
        <v>70345.440000000002</v>
      </c>
      <c r="AA104" s="27" t="e">
        <f t="shared" si="19"/>
        <v>#REF!</v>
      </c>
      <c r="AB104" s="27" t="e">
        <f t="shared" si="19"/>
        <v>#REF!</v>
      </c>
      <c r="AC104" s="27" t="e">
        <f t="shared" si="19"/>
        <v>#REF!</v>
      </c>
      <c r="AD104" s="27" t="e">
        <f t="shared" si="19"/>
        <v>#REF!</v>
      </c>
      <c r="AE104" s="18">
        <f t="shared" si="19"/>
        <v>0</v>
      </c>
      <c r="AF104" s="18">
        <f t="shared" si="19"/>
        <v>0</v>
      </c>
      <c r="AG104" s="18">
        <f t="shared" si="19"/>
        <v>0</v>
      </c>
      <c r="AH104" s="39"/>
      <c r="AI104" s="30"/>
    </row>
    <row r="105" spans="1:35" ht="15.75" thickBot="1">
      <c r="A105" s="174" t="s">
        <v>35</v>
      </c>
      <c r="B105" s="175"/>
      <c r="C105" s="63" t="e">
        <f>C103+C104</f>
        <v>#REF!</v>
      </c>
      <c r="D105" s="63">
        <f>D103+D104</f>
        <v>0</v>
      </c>
      <c r="E105" s="64" t="e">
        <f t="shared" ref="E105:AF105" si="20">E103+E104</f>
        <v>#REF!</v>
      </c>
      <c r="F105" s="63">
        <f t="shared" si="20"/>
        <v>0</v>
      </c>
      <c r="G105" s="63">
        <f t="shared" si="20"/>
        <v>0</v>
      </c>
      <c r="H105" s="63">
        <f t="shared" si="20"/>
        <v>0</v>
      </c>
      <c r="I105" s="63">
        <f t="shared" si="20"/>
        <v>0</v>
      </c>
      <c r="J105" s="63">
        <f t="shared" si="20"/>
        <v>0</v>
      </c>
      <c r="K105" s="63">
        <f t="shared" si="20"/>
        <v>0</v>
      </c>
      <c r="L105" s="63">
        <f t="shared" si="20"/>
        <v>0</v>
      </c>
      <c r="M105" s="63">
        <f t="shared" si="20"/>
        <v>0</v>
      </c>
      <c r="N105" s="63">
        <f t="shared" si="20"/>
        <v>0</v>
      </c>
      <c r="O105" s="64" t="e">
        <f t="shared" si="20"/>
        <v>#REF!</v>
      </c>
      <c r="P105" s="64" t="e">
        <f t="shared" si="20"/>
        <v>#REF!</v>
      </c>
      <c r="Q105" s="64" t="e">
        <f t="shared" si="20"/>
        <v>#REF!</v>
      </c>
      <c r="R105" s="64" t="e">
        <f t="shared" si="20"/>
        <v>#REF!</v>
      </c>
      <c r="S105" s="64" t="e">
        <f t="shared" si="20"/>
        <v>#REF!</v>
      </c>
      <c r="T105" s="63">
        <f t="shared" si="20"/>
        <v>0</v>
      </c>
      <c r="U105" s="63">
        <f t="shared" si="20"/>
        <v>0</v>
      </c>
      <c r="V105" s="63">
        <f t="shared" si="20"/>
        <v>0</v>
      </c>
      <c r="W105" s="63">
        <f t="shared" si="20"/>
        <v>0</v>
      </c>
      <c r="X105" s="63">
        <f t="shared" si="20"/>
        <v>0</v>
      </c>
      <c r="Y105" s="64">
        <f t="shared" si="20"/>
        <v>376000.74</v>
      </c>
      <c r="Z105" s="64">
        <f t="shared" si="20"/>
        <v>376195.2</v>
      </c>
      <c r="AA105" s="64" t="e">
        <f t="shared" si="20"/>
        <v>#REF!</v>
      </c>
      <c r="AB105" s="64" t="e">
        <f t="shared" si="20"/>
        <v>#REF!</v>
      </c>
      <c r="AC105" s="64" t="e">
        <f t="shared" si="20"/>
        <v>#REF!</v>
      </c>
      <c r="AD105" s="64" t="e">
        <f t="shared" si="20"/>
        <v>#REF!</v>
      </c>
      <c r="AE105" s="63">
        <f t="shared" si="20"/>
        <v>0</v>
      </c>
      <c r="AF105" s="63">
        <f t="shared" si="20"/>
        <v>0</v>
      </c>
      <c r="AG105" s="67">
        <f t="shared" ref="AG105" si="21">AG103+AG104</f>
        <v>0</v>
      </c>
      <c r="AH105" s="39"/>
      <c r="AI105" s="30"/>
    </row>
    <row r="106" spans="1:35">
      <c r="A106" s="11"/>
      <c r="B106" s="11"/>
      <c r="C106" s="7"/>
    </row>
    <row r="107" spans="1:35">
      <c r="A107" s="12" t="s">
        <v>31</v>
      </c>
      <c r="B107" s="11"/>
      <c r="C107" s="7"/>
    </row>
    <row r="108" spans="1:35" ht="15.75" thickBot="1"/>
    <row r="109" spans="1:35" ht="24.75">
      <c r="A109" s="156" t="s">
        <v>0</v>
      </c>
      <c r="B109" s="169" t="s">
        <v>1</v>
      </c>
      <c r="C109" s="13" t="s">
        <v>2</v>
      </c>
      <c r="D109" s="160" t="s">
        <v>3</v>
      </c>
      <c r="E109" s="160"/>
      <c r="F109" s="160"/>
      <c r="G109" s="160" t="s">
        <v>4</v>
      </c>
      <c r="H109" s="160"/>
      <c r="I109" s="160"/>
      <c r="J109" s="160" t="s">
        <v>21</v>
      </c>
      <c r="K109" s="160"/>
      <c r="L109" s="160"/>
      <c r="M109" s="160" t="s">
        <v>22</v>
      </c>
      <c r="N109" s="160"/>
      <c r="O109" s="160"/>
      <c r="P109" s="160" t="s">
        <v>24</v>
      </c>
      <c r="Q109" s="160"/>
      <c r="R109" s="160"/>
      <c r="S109" s="160" t="s">
        <v>25</v>
      </c>
      <c r="T109" s="160"/>
      <c r="U109" s="160"/>
      <c r="V109" s="160" t="s">
        <v>26</v>
      </c>
      <c r="W109" s="160"/>
      <c r="X109" s="160"/>
      <c r="Y109" s="160" t="s">
        <v>23</v>
      </c>
      <c r="Z109" s="160"/>
      <c r="AA109" s="160"/>
      <c r="AB109" s="160" t="s">
        <v>27</v>
      </c>
      <c r="AC109" s="160"/>
      <c r="AD109" s="160"/>
      <c r="AE109" s="160" t="s">
        <v>25</v>
      </c>
      <c r="AF109" s="160"/>
      <c r="AG109" s="162"/>
    </row>
    <row r="110" spans="1:35" ht="15.75" thickBot="1">
      <c r="A110" s="158"/>
      <c r="B110" s="171"/>
      <c r="C110" s="1" t="s">
        <v>5</v>
      </c>
      <c r="D110" s="14" t="s">
        <v>12</v>
      </c>
      <c r="E110" s="14" t="s">
        <v>13</v>
      </c>
      <c r="F110" s="14" t="s">
        <v>14</v>
      </c>
      <c r="G110" s="14" t="s">
        <v>15</v>
      </c>
      <c r="H110" s="14" t="s">
        <v>16</v>
      </c>
      <c r="I110" s="14" t="s">
        <v>17</v>
      </c>
      <c r="J110" s="14" t="s">
        <v>6</v>
      </c>
      <c r="K110" s="14" t="s">
        <v>7</v>
      </c>
      <c r="L110" s="14" t="s">
        <v>8</v>
      </c>
      <c r="M110" s="14" t="s">
        <v>9</v>
      </c>
      <c r="N110" s="14" t="s">
        <v>10</v>
      </c>
      <c r="O110" s="14" t="s">
        <v>11</v>
      </c>
      <c r="P110" s="14" t="s">
        <v>12</v>
      </c>
      <c r="Q110" s="14" t="s">
        <v>13</v>
      </c>
      <c r="R110" s="14" t="s">
        <v>14</v>
      </c>
      <c r="S110" s="14" t="s">
        <v>15</v>
      </c>
      <c r="T110" s="14" t="s">
        <v>16</v>
      </c>
      <c r="U110" s="14" t="s">
        <v>17</v>
      </c>
      <c r="V110" s="15" t="s">
        <v>6</v>
      </c>
      <c r="W110" s="15" t="s">
        <v>7</v>
      </c>
      <c r="X110" s="15" t="s">
        <v>8</v>
      </c>
      <c r="Y110" s="15" t="s">
        <v>9</v>
      </c>
      <c r="Z110" s="15" t="s">
        <v>10</v>
      </c>
      <c r="AA110" s="15" t="s">
        <v>11</v>
      </c>
      <c r="AB110" s="15" t="s">
        <v>12</v>
      </c>
      <c r="AC110" s="15" t="s">
        <v>13</v>
      </c>
      <c r="AD110" s="15" t="s">
        <v>14</v>
      </c>
      <c r="AE110" s="15" t="s">
        <v>15</v>
      </c>
      <c r="AF110" s="65" t="s">
        <v>16</v>
      </c>
      <c r="AG110" s="66" t="s">
        <v>17</v>
      </c>
    </row>
    <row r="111" spans="1:35">
      <c r="A111" s="185" t="e">
        <f>#REF!</f>
        <v>#REF!</v>
      </c>
      <c r="B111" s="9" t="e">
        <f>#REF!</f>
        <v>#REF!</v>
      </c>
      <c r="C111" s="17" t="e">
        <f>#REF!</f>
        <v>#REF!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28" t="e">
        <f>C111</f>
        <v>#REF!</v>
      </c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33"/>
    </row>
    <row r="112" spans="1:35" ht="15.75" thickBot="1">
      <c r="A112" s="186"/>
      <c r="B112" s="4" t="s">
        <v>18</v>
      </c>
      <c r="C112" s="18" t="e">
        <f>#REF!</f>
        <v>#REF!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27" t="e">
        <f>C112</f>
        <v>#REF!</v>
      </c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34"/>
    </row>
    <row r="113" spans="1:33">
      <c r="A113" s="185" t="e">
        <f>#REF!</f>
        <v>#REF!</v>
      </c>
      <c r="B113" s="9" t="e">
        <f>#REF!</f>
        <v>#REF!</v>
      </c>
      <c r="C113" s="17" t="e">
        <f>#REF!</f>
        <v>#REF!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28" t="e">
        <f>C113</f>
        <v>#REF!</v>
      </c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35"/>
    </row>
    <row r="114" spans="1:33" ht="15.75" thickBot="1">
      <c r="A114" s="186"/>
      <c r="B114" s="4" t="s">
        <v>18</v>
      </c>
      <c r="C114" s="18" t="e">
        <f>#REF!</f>
        <v>#REF!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27" t="e">
        <f>C114</f>
        <v>#REF!</v>
      </c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34"/>
    </row>
    <row r="115" spans="1:33">
      <c r="A115" s="187" t="e">
        <f>#REF!</f>
        <v>#REF!</v>
      </c>
      <c r="B115" s="10" t="e">
        <f>#REF!</f>
        <v>#REF!</v>
      </c>
      <c r="C115" s="17" t="e">
        <f>#REF!</f>
        <v>#REF!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28" t="e">
        <f>C115</f>
        <v>#REF!</v>
      </c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35"/>
    </row>
    <row r="116" spans="1:33" ht="15.75" thickBot="1">
      <c r="A116" s="186"/>
      <c r="B116" s="4" t="s">
        <v>18</v>
      </c>
      <c r="C116" s="18" t="e">
        <f>#REF!</f>
        <v>#REF!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27" t="e">
        <f>C116</f>
        <v>#REF!</v>
      </c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34"/>
    </row>
    <row r="117" spans="1:33">
      <c r="A117" s="172" t="s">
        <v>19</v>
      </c>
      <c r="B117" s="173"/>
      <c r="C117" s="17" t="e">
        <f>C113+C115+C111</f>
        <v>#REF!</v>
      </c>
      <c r="D117" s="16">
        <f>D111+D113+D115</f>
        <v>0</v>
      </c>
      <c r="E117" s="16">
        <f t="shared" ref="E117:AF117" si="22">E111+E113+E115</f>
        <v>0</v>
      </c>
      <c r="F117" s="16">
        <f t="shared" si="22"/>
        <v>0</v>
      </c>
      <c r="G117" s="16">
        <f t="shared" si="22"/>
        <v>0</v>
      </c>
      <c r="H117" s="16">
        <f t="shared" si="22"/>
        <v>0</v>
      </c>
      <c r="I117" s="16">
        <f t="shared" si="22"/>
        <v>0</v>
      </c>
      <c r="J117" s="16">
        <f t="shared" si="22"/>
        <v>0</v>
      </c>
      <c r="K117" s="16">
        <f t="shared" si="22"/>
        <v>0</v>
      </c>
      <c r="L117" s="16">
        <f t="shared" si="22"/>
        <v>0</v>
      </c>
      <c r="M117" s="16">
        <f t="shared" si="22"/>
        <v>0</v>
      </c>
      <c r="N117" s="16">
        <f t="shared" si="22"/>
        <v>0</v>
      </c>
      <c r="O117" s="16">
        <f t="shared" si="22"/>
        <v>0</v>
      </c>
      <c r="P117" s="28" t="e">
        <f t="shared" si="22"/>
        <v>#REF!</v>
      </c>
      <c r="Q117" s="28" t="e">
        <f t="shared" si="22"/>
        <v>#REF!</v>
      </c>
      <c r="R117" s="16">
        <f t="shared" si="22"/>
        <v>0</v>
      </c>
      <c r="S117" s="16">
        <f t="shared" si="22"/>
        <v>0</v>
      </c>
      <c r="T117" s="16">
        <f t="shared" si="22"/>
        <v>0</v>
      </c>
      <c r="U117" s="16">
        <f t="shared" si="22"/>
        <v>0</v>
      </c>
      <c r="V117" s="16">
        <f t="shared" si="22"/>
        <v>0</v>
      </c>
      <c r="W117" s="16">
        <f t="shared" si="22"/>
        <v>0</v>
      </c>
      <c r="X117" s="16">
        <f t="shared" si="22"/>
        <v>0</v>
      </c>
      <c r="Y117" s="16">
        <f t="shared" si="22"/>
        <v>0</v>
      </c>
      <c r="Z117" s="16">
        <f t="shared" si="22"/>
        <v>0</v>
      </c>
      <c r="AA117" s="16">
        <f t="shared" si="22"/>
        <v>0</v>
      </c>
      <c r="AB117" s="16">
        <f t="shared" si="22"/>
        <v>0</v>
      </c>
      <c r="AC117" s="16">
        <f t="shared" si="22"/>
        <v>0</v>
      </c>
      <c r="AD117" s="16">
        <f t="shared" si="22"/>
        <v>0</v>
      </c>
      <c r="AE117" s="16">
        <f t="shared" si="22"/>
        <v>0</v>
      </c>
      <c r="AF117" s="16">
        <f t="shared" si="22"/>
        <v>0</v>
      </c>
      <c r="AG117" s="35">
        <f t="shared" ref="AG117" si="23">AG111+AG113+AG115</f>
        <v>0</v>
      </c>
    </row>
    <row r="118" spans="1:33" ht="15.75" thickBot="1">
      <c r="A118" s="174" t="s">
        <v>20</v>
      </c>
      <c r="B118" s="175"/>
      <c r="C118" s="18" t="e">
        <f>C114+C116+C112</f>
        <v>#REF!</v>
      </c>
      <c r="D118" s="18">
        <f>D112+D114+D116</f>
        <v>0</v>
      </c>
      <c r="E118" s="18">
        <f t="shared" ref="E118:AF118" si="24">E112+E114+E116</f>
        <v>0</v>
      </c>
      <c r="F118" s="18">
        <f t="shared" si="24"/>
        <v>0</v>
      </c>
      <c r="G118" s="18">
        <f t="shared" si="24"/>
        <v>0</v>
      </c>
      <c r="H118" s="18">
        <f t="shared" si="24"/>
        <v>0</v>
      </c>
      <c r="I118" s="18">
        <f t="shared" si="24"/>
        <v>0</v>
      </c>
      <c r="J118" s="18">
        <f t="shared" si="24"/>
        <v>0</v>
      </c>
      <c r="K118" s="18">
        <f t="shared" si="24"/>
        <v>0</v>
      </c>
      <c r="L118" s="18">
        <f t="shared" si="24"/>
        <v>0</v>
      </c>
      <c r="M118" s="18">
        <f t="shared" si="24"/>
        <v>0</v>
      </c>
      <c r="N118" s="18">
        <f t="shared" si="24"/>
        <v>0</v>
      </c>
      <c r="O118" s="18">
        <f t="shared" si="24"/>
        <v>0</v>
      </c>
      <c r="P118" s="27" t="e">
        <f t="shared" si="24"/>
        <v>#REF!</v>
      </c>
      <c r="Q118" s="27" t="e">
        <f t="shared" si="24"/>
        <v>#REF!</v>
      </c>
      <c r="R118" s="18">
        <f t="shared" si="24"/>
        <v>0</v>
      </c>
      <c r="S118" s="18">
        <f t="shared" si="24"/>
        <v>0</v>
      </c>
      <c r="T118" s="18">
        <f t="shared" si="24"/>
        <v>0</v>
      </c>
      <c r="U118" s="18">
        <f t="shared" si="24"/>
        <v>0</v>
      </c>
      <c r="V118" s="18">
        <f t="shared" si="24"/>
        <v>0</v>
      </c>
      <c r="W118" s="18">
        <f t="shared" si="24"/>
        <v>0</v>
      </c>
      <c r="X118" s="18">
        <f t="shared" si="24"/>
        <v>0</v>
      </c>
      <c r="Y118" s="18">
        <f t="shared" si="24"/>
        <v>0</v>
      </c>
      <c r="Z118" s="18">
        <f t="shared" si="24"/>
        <v>0</v>
      </c>
      <c r="AA118" s="18">
        <f t="shared" si="24"/>
        <v>0</v>
      </c>
      <c r="AB118" s="18">
        <f t="shared" si="24"/>
        <v>0</v>
      </c>
      <c r="AC118" s="18">
        <f t="shared" si="24"/>
        <v>0</v>
      </c>
      <c r="AD118" s="18">
        <f t="shared" si="24"/>
        <v>0</v>
      </c>
      <c r="AE118" s="18">
        <f t="shared" si="24"/>
        <v>0</v>
      </c>
      <c r="AF118" s="18">
        <f t="shared" si="24"/>
        <v>0</v>
      </c>
      <c r="AG118" s="34">
        <f t="shared" ref="AG118" si="25">AG112+AG114+AG116</f>
        <v>0</v>
      </c>
    </row>
    <row r="119" spans="1:33" ht="15.75" thickBot="1">
      <c r="A119" s="174" t="s">
        <v>35</v>
      </c>
      <c r="B119" s="175"/>
      <c r="C119" s="63" t="e">
        <f>C117+C118</f>
        <v>#REF!</v>
      </c>
      <c r="D119" s="63">
        <f t="shared" ref="D119:AG119" si="26">D117+D118</f>
        <v>0</v>
      </c>
      <c r="E119" s="63">
        <f t="shared" si="26"/>
        <v>0</v>
      </c>
      <c r="F119" s="63">
        <f t="shared" si="26"/>
        <v>0</v>
      </c>
      <c r="G119" s="63">
        <f t="shared" si="26"/>
        <v>0</v>
      </c>
      <c r="H119" s="63">
        <f t="shared" si="26"/>
        <v>0</v>
      </c>
      <c r="I119" s="63">
        <f t="shared" si="26"/>
        <v>0</v>
      </c>
      <c r="J119" s="63">
        <f t="shared" si="26"/>
        <v>0</v>
      </c>
      <c r="K119" s="63">
        <f t="shared" si="26"/>
        <v>0</v>
      </c>
      <c r="L119" s="63">
        <f t="shared" si="26"/>
        <v>0</v>
      </c>
      <c r="M119" s="63">
        <f t="shared" si="26"/>
        <v>0</v>
      </c>
      <c r="N119" s="63">
        <f t="shared" si="26"/>
        <v>0</v>
      </c>
      <c r="O119" s="63">
        <f t="shared" si="26"/>
        <v>0</v>
      </c>
      <c r="P119" s="64" t="e">
        <f t="shared" si="26"/>
        <v>#REF!</v>
      </c>
      <c r="Q119" s="64" t="e">
        <f t="shared" si="26"/>
        <v>#REF!</v>
      </c>
      <c r="R119" s="63">
        <f t="shared" si="26"/>
        <v>0</v>
      </c>
      <c r="S119" s="63">
        <f t="shared" si="26"/>
        <v>0</v>
      </c>
      <c r="T119" s="63">
        <f t="shared" si="26"/>
        <v>0</v>
      </c>
      <c r="U119" s="63">
        <f t="shared" si="26"/>
        <v>0</v>
      </c>
      <c r="V119" s="63">
        <f t="shared" si="26"/>
        <v>0</v>
      </c>
      <c r="W119" s="63">
        <f t="shared" si="26"/>
        <v>0</v>
      </c>
      <c r="X119" s="63">
        <f t="shared" si="26"/>
        <v>0</v>
      </c>
      <c r="Y119" s="63">
        <f t="shared" si="26"/>
        <v>0</v>
      </c>
      <c r="Z119" s="63">
        <f t="shared" si="26"/>
        <v>0</v>
      </c>
      <c r="AA119" s="63">
        <f t="shared" si="26"/>
        <v>0</v>
      </c>
      <c r="AB119" s="63">
        <f t="shared" si="26"/>
        <v>0</v>
      </c>
      <c r="AC119" s="63">
        <f t="shared" si="26"/>
        <v>0</v>
      </c>
      <c r="AD119" s="63">
        <f t="shared" si="26"/>
        <v>0</v>
      </c>
      <c r="AE119" s="63">
        <f t="shared" si="26"/>
        <v>0</v>
      </c>
      <c r="AF119" s="63">
        <f t="shared" si="26"/>
        <v>0</v>
      </c>
      <c r="AG119" s="67">
        <f t="shared" si="26"/>
        <v>0</v>
      </c>
    </row>
    <row r="121" spans="1:33">
      <c r="B121" t="s">
        <v>37</v>
      </c>
    </row>
    <row r="122" spans="1:33">
      <c r="B122" s="68" t="s">
        <v>32</v>
      </c>
      <c r="C122" s="69" t="e">
        <f>E103</f>
        <v>#REF!</v>
      </c>
    </row>
    <row r="123" spans="1:33">
      <c r="B123" s="68" t="s">
        <v>33</v>
      </c>
      <c r="C123" s="69" t="e">
        <f>SUM(F103:U103)</f>
        <v>#REF!</v>
      </c>
    </row>
    <row r="124" spans="1:33">
      <c r="B124" s="68" t="s">
        <v>34</v>
      </c>
      <c r="C124" s="69" t="e">
        <f>SUM(V103:AG103)</f>
        <v>#REF!</v>
      </c>
    </row>
    <row r="125" spans="1:33">
      <c r="B125" s="68"/>
      <c r="C125" s="69" t="e">
        <f>SUM(C122:C124)</f>
        <v>#REF!</v>
      </c>
    </row>
    <row r="126" spans="1:33">
      <c r="C126" s="7"/>
    </row>
    <row r="127" spans="1:33">
      <c r="B127" t="s">
        <v>36</v>
      </c>
      <c r="C127" s="7"/>
    </row>
    <row r="128" spans="1:33">
      <c r="B128" s="68" t="s">
        <v>32</v>
      </c>
      <c r="C128" s="69">
        <f>E117</f>
        <v>0</v>
      </c>
      <c r="E128" s="7"/>
    </row>
    <row r="129" spans="1:5">
      <c r="B129" s="68" t="s">
        <v>33</v>
      </c>
      <c r="C129" s="69" t="e">
        <f>SUM(F117:U117)</f>
        <v>#REF!</v>
      </c>
    </row>
    <row r="130" spans="1:5">
      <c r="B130" s="68" t="s">
        <v>34</v>
      </c>
      <c r="C130" s="69">
        <f>SUM(V118:AG118)</f>
        <v>0</v>
      </c>
    </row>
    <row r="131" spans="1:5">
      <c r="B131" s="68"/>
      <c r="C131" s="69" t="e">
        <f>SUM(C128:C130)</f>
        <v>#REF!</v>
      </c>
    </row>
    <row r="133" spans="1:5">
      <c r="A133" s="30"/>
      <c r="B133" s="30"/>
      <c r="C133" s="30"/>
    </row>
    <row r="134" spans="1:5">
      <c r="A134" s="30"/>
      <c r="B134" s="30"/>
      <c r="C134" s="39"/>
    </row>
    <row r="135" spans="1:5">
      <c r="A135" s="30"/>
      <c r="B135" s="30"/>
      <c r="C135" s="39"/>
    </row>
    <row r="136" spans="1:5">
      <c r="A136" s="30"/>
      <c r="B136" s="30"/>
      <c r="C136" s="39"/>
    </row>
    <row r="137" spans="1:5">
      <c r="A137" s="30"/>
      <c r="B137" s="30"/>
      <c r="C137" s="39"/>
    </row>
    <row r="140" spans="1:5">
      <c r="C140" s="7"/>
    </row>
    <row r="142" spans="1:5">
      <c r="C142" s="7"/>
      <c r="E142" s="7"/>
    </row>
    <row r="147" spans="3:3">
      <c r="C147" s="7"/>
    </row>
  </sheetData>
  <mergeCells count="82">
    <mergeCell ref="A117:B117"/>
    <mergeCell ref="A118:B118"/>
    <mergeCell ref="A111:A112"/>
    <mergeCell ref="A99:A100"/>
    <mergeCell ref="A104:B104"/>
    <mergeCell ref="A103:B103"/>
    <mergeCell ref="A113:A114"/>
    <mergeCell ref="A115:A116"/>
    <mergeCell ref="A101:A102"/>
    <mergeCell ref="AE109:AG109"/>
    <mergeCell ref="A109:A110"/>
    <mergeCell ref="B109:B110"/>
    <mergeCell ref="D109:F109"/>
    <mergeCell ref="G109:I109"/>
    <mergeCell ref="J109:L109"/>
    <mergeCell ref="M109:O109"/>
    <mergeCell ref="P109:R109"/>
    <mergeCell ref="S109:U109"/>
    <mergeCell ref="V109:X109"/>
    <mergeCell ref="Y109:AA109"/>
    <mergeCell ref="AB109:AD109"/>
    <mergeCell ref="A93:A94"/>
    <mergeCell ref="A97:A98"/>
    <mergeCell ref="A95:A96"/>
    <mergeCell ref="A25:A26"/>
    <mergeCell ref="S3:U3"/>
    <mergeCell ref="J3:L3"/>
    <mergeCell ref="M3:O3"/>
    <mergeCell ref="A73:A74"/>
    <mergeCell ref="A71:A72"/>
    <mergeCell ref="A43:A44"/>
    <mergeCell ref="A45:A46"/>
    <mergeCell ref="A69:A70"/>
    <mergeCell ref="A17:A18"/>
    <mergeCell ref="A19:A20"/>
    <mergeCell ref="A63:A64"/>
    <mergeCell ref="A65:A66"/>
    <mergeCell ref="AB3:AD3"/>
    <mergeCell ref="AE3:AG3"/>
    <mergeCell ref="A33:A34"/>
    <mergeCell ref="V3:X3"/>
    <mergeCell ref="Y3:AA3"/>
    <mergeCell ref="P3:R3"/>
    <mergeCell ref="A23:A24"/>
    <mergeCell ref="A27:A28"/>
    <mergeCell ref="A29:A30"/>
    <mergeCell ref="A31:A32"/>
    <mergeCell ref="A5:A6"/>
    <mergeCell ref="A7:A8"/>
    <mergeCell ref="A9:A10"/>
    <mergeCell ref="A11:A12"/>
    <mergeCell ref="A13:A14"/>
    <mergeCell ref="A15:A16"/>
    <mergeCell ref="A91:A92"/>
    <mergeCell ref="A47:A48"/>
    <mergeCell ref="A89:A90"/>
    <mergeCell ref="A53:A54"/>
    <mergeCell ref="A55:A56"/>
    <mergeCell ref="A57:A58"/>
    <mergeCell ref="A59:A60"/>
    <mergeCell ref="A61:A62"/>
    <mergeCell ref="A3:A4"/>
    <mergeCell ref="B3:B4"/>
    <mergeCell ref="D3:F3"/>
    <mergeCell ref="G3:I3"/>
    <mergeCell ref="A21:A22"/>
    <mergeCell ref="A119:B119"/>
    <mergeCell ref="A49:A50"/>
    <mergeCell ref="A105:B105"/>
    <mergeCell ref="A35:A36"/>
    <mergeCell ref="A37:A38"/>
    <mergeCell ref="A39:A40"/>
    <mergeCell ref="A41:A42"/>
    <mergeCell ref="A51:A52"/>
    <mergeCell ref="A75:A76"/>
    <mergeCell ref="A77:A78"/>
    <mergeCell ref="A79:A80"/>
    <mergeCell ref="A81:A82"/>
    <mergeCell ref="A83:A84"/>
    <mergeCell ref="A85:A86"/>
    <mergeCell ref="A87:A88"/>
    <mergeCell ref="A67:A6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5"/>
  <sheetViews>
    <sheetView topLeftCell="A7" workbookViewId="0">
      <selection activeCell="E44" sqref="E44"/>
    </sheetView>
  </sheetViews>
  <sheetFormatPr defaultRowHeight="15"/>
  <cols>
    <col min="1" max="1" width="17.85546875" customWidth="1"/>
    <col min="3" max="3" width="10.5703125" customWidth="1"/>
  </cols>
  <sheetData>
    <row r="1" spans="1:3">
      <c r="A1" s="7">
        <v>62297.45</v>
      </c>
      <c r="B1" s="7"/>
      <c r="C1" s="7"/>
    </row>
    <row r="2" spans="1:3">
      <c r="B2" s="7"/>
      <c r="C2" s="7">
        <v>41060.6</v>
      </c>
    </row>
    <row r="3" spans="1:3">
      <c r="B3" s="7"/>
      <c r="C3" s="7">
        <v>21236.85</v>
      </c>
    </row>
    <row r="4" spans="1:3">
      <c r="A4" s="7">
        <v>1339.78</v>
      </c>
      <c r="B4" s="7"/>
      <c r="C4" s="7"/>
    </row>
    <row r="5" spans="1:3">
      <c r="B5" s="7"/>
      <c r="C5" s="7">
        <v>1339.78</v>
      </c>
    </row>
    <row r="6" spans="1:3">
      <c r="A6" s="7">
        <v>295440.15999999997</v>
      </c>
      <c r="B6" s="7"/>
      <c r="C6" s="7"/>
    </row>
    <row r="7" spans="1:3">
      <c r="B7" s="7"/>
      <c r="C7" s="7">
        <v>45969.37</v>
      </c>
    </row>
    <row r="8" spans="1:3">
      <c r="B8" s="7"/>
      <c r="C8" s="7">
        <v>79130.33</v>
      </c>
    </row>
    <row r="9" spans="1:3">
      <c r="B9" s="7"/>
      <c r="C9" s="7">
        <v>87808.18</v>
      </c>
    </row>
    <row r="10" spans="1:3">
      <c r="B10" s="7"/>
      <c r="C10" s="7">
        <v>46427.41</v>
      </c>
    </row>
    <row r="11" spans="1:3">
      <c r="B11" s="7"/>
      <c r="C11" s="7">
        <v>36104.870000000003</v>
      </c>
    </row>
    <row r="12" spans="1:3">
      <c r="A12" s="7">
        <v>556866.9</v>
      </c>
      <c r="B12" s="7"/>
      <c r="C12" s="7"/>
    </row>
    <row r="13" spans="1:3">
      <c r="B13" s="7"/>
      <c r="C13" s="7">
        <v>108722.29</v>
      </c>
    </row>
    <row r="14" spans="1:3">
      <c r="B14" s="7"/>
      <c r="C14" s="7">
        <v>371942.05</v>
      </c>
    </row>
    <row r="15" spans="1:3">
      <c r="B15" s="7"/>
      <c r="C15" s="7">
        <v>40148.58</v>
      </c>
    </row>
    <row r="16" spans="1:3">
      <c r="B16" s="7"/>
      <c r="C16" s="7">
        <v>36053.980000000003</v>
      </c>
    </row>
    <row r="17" spans="1:3">
      <c r="A17" s="7">
        <v>876613.36</v>
      </c>
      <c r="B17" s="7"/>
      <c r="C17" s="7"/>
    </row>
    <row r="18" spans="1:3">
      <c r="B18" s="7"/>
      <c r="C18" s="7">
        <v>18834.55</v>
      </c>
    </row>
    <row r="19" spans="1:3">
      <c r="B19" s="7"/>
      <c r="C19" s="7">
        <v>41554.99</v>
      </c>
    </row>
    <row r="20" spans="1:3">
      <c r="B20" s="7"/>
      <c r="C20" s="7">
        <v>66356.679999999993</v>
      </c>
    </row>
    <row r="21" spans="1:3">
      <c r="B21" s="7"/>
      <c r="C21" s="7">
        <v>536566.25</v>
      </c>
    </row>
    <row r="22" spans="1:3">
      <c r="B22" s="7"/>
      <c r="C22" s="7">
        <v>82106.710000000006</v>
      </c>
    </row>
    <row r="23" spans="1:3">
      <c r="B23" s="7"/>
      <c r="C23" s="7">
        <v>34776.839999999997</v>
      </c>
    </row>
    <row r="24" spans="1:3">
      <c r="B24" s="7"/>
      <c r="C24" s="7">
        <v>37953.279999999999</v>
      </c>
    </row>
    <row r="25" spans="1:3">
      <c r="B25" s="7"/>
      <c r="C25" s="7">
        <v>20743.099999999999</v>
      </c>
    </row>
    <row r="26" spans="1:3">
      <c r="B26" s="7"/>
      <c r="C26" s="7">
        <v>34892.639999999999</v>
      </c>
    </row>
    <row r="27" spans="1:3">
      <c r="B27" s="7"/>
      <c r="C27" s="7">
        <v>2528.3200000000002</v>
      </c>
    </row>
    <row r="28" spans="1:3">
      <c r="A28" s="7">
        <v>100750.08</v>
      </c>
      <c r="B28" s="7"/>
    </row>
    <row r="29" spans="1:3">
      <c r="B29" s="7"/>
      <c r="C29" s="7">
        <v>46837.89</v>
      </c>
    </row>
    <row r="30" spans="1:3">
      <c r="B30" s="7"/>
      <c r="C30" s="7">
        <v>53912.19</v>
      </c>
    </row>
    <row r="31" spans="1:3">
      <c r="A31" s="7">
        <v>14432.57</v>
      </c>
      <c r="B31" s="7"/>
      <c r="C31" s="7"/>
    </row>
    <row r="32" spans="1:3">
      <c r="B32" s="7"/>
      <c r="C32" s="7">
        <v>5593.22</v>
      </c>
    </row>
    <row r="33" spans="1:3">
      <c r="B33" s="7"/>
      <c r="C33" s="7">
        <v>8839.35</v>
      </c>
    </row>
    <row r="34" spans="1:3">
      <c r="A34" s="7">
        <v>2891.61</v>
      </c>
      <c r="B34" s="7"/>
      <c r="C34" s="7"/>
    </row>
    <row r="35" spans="1:3">
      <c r="A35" s="7">
        <v>272086.36</v>
      </c>
      <c r="B35" s="7"/>
      <c r="C35" s="7"/>
    </row>
    <row r="36" spans="1:3">
      <c r="C36" s="7">
        <v>182140.06</v>
      </c>
    </row>
    <row r="37" spans="1:3">
      <c r="C37" s="7">
        <v>18677.990000000002</v>
      </c>
    </row>
    <row r="38" spans="1:3">
      <c r="C38" s="7">
        <v>71268.31</v>
      </c>
    </row>
    <row r="39" spans="1:3">
      <c r="A39" s="7">
        <v>948000</v>
      </c>
    </row>
    <row r="40" spans="1:3">
      <c r="C40" s="7">
        <v>4000</v>
      </c>
    </row>
    <row r="41" spans="1:3">
      <c r="C41" s="7">
        <v>62000</v>
      </c>
    </row>
    <row r="42" spans="1:3">
      <c r="C42" s="7">
        <v>850000</v>
      </c>
    </row>
    <row r="43" spans="1:3">
      <c r="C43" s="7">
        <v>7000</v>
      </c>
    </row>
    <row r="44" spans="1:3">
      <c r="C44" s="7">
        <v>25000</v>
      </c>
    </row>
    <row r="45" spans="1:3">
      <c r="A45" s="7">
        <f>SUM(A1:A44)</f>
        <v>3130718.27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B1" sqref="B1"/>
    </sheetView>
  </sheetViews>
  <sheetFormatPr defaultRowHeight="15"/>
  <sheetData>
    <row r="1" spans="1:1">
      <c r="A1">
        <v>200</v>
      </c>
    </row>
    <row r="2" spans="1:1">
      <c r="A2">
        <v>153</v>
      </c>
    </row>
    <row r="3" spans="1:1">
      <c r="A3">
        <v>153</v>
      </c>
    </row>
    <row r="4" spans="1:1">
      <c r="A4">
        <v>307.5</v>
      </c>
    </row>
    <row r="5" spans="1:1">
      <c r="A5">
        <v>20</v>
      </c>
    </row>
    <row r="6" spans="1:1">
      <c r="A6">
        <v>459.7</v>
      </c>
    </row>
    <row r="7" spans="1:1">
      <c r="A7">
        <v>1815.6</v>
      </c>
    </row>
    <row r="8" spans="1:1">
      <c r="A8">
        <v>-540</v>
      </c>
    </row>
    <row r="9" spans="1:1">
      <c r="A9">
        <v>836.4</v>
      </c>
    </row>
    <row r="10" spans="1:1">
      <c r="A10">
        <v>-198.4</v>
      </c>
    </row>
    <row r="11" spans="1:1">
      <c r="A11">
        <v>2236.86</v>
      </c>
    </row>
    <row r="12" spans="1:1">
      <c r="A12">
        <v>438.6</v>
      </c>
    </row>
    <row r="13" spans="1:1">
      <c r="A13">
        <v>316.2</v>
      </c>
    </row>
    <row r="14" spans="1:1">
      <c r="A14">
        <v>92.38</v>
      </c>
    </row>
    <row r="15" spans="1:1">
      <c r="A15">
        <f>SUM(A1:A14)</f>
        <v>6290.84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topLeftCell="A4" zoomScale="80" zoomScaleNormal="80" workbookViewId="0">
      <selection activeCell="N21" sqref="N21"/>
    </sheetView>
  </sheetViews>
  <sheetFormatPr defaultRowHeight="15"/>
  <cols>
    <col min="1" max="1" width="7.42578125" customWidth="1"/>
    <col min="2" max="2" width="10.5703125" customWidth="1"/>
    <col min="3" max="3" width="10.7109375" customWidth="1"/>
    <col min="4" max="4" width="9.85546875" bestFit="1" customWidth="1"/>
    <col min="5" max="5" width="12.85546875" customWidth="1"/>
    <col min="6" max="6" width="11.28515625" customWidth="1"/>
    <col min="7" max="7" width="12.7109375" customWidth="1"/>
    <col min="8" max="8" width="10.42578125" customWidth="1"/>
    <col min="9" max="9" width="9.85546875" bestFit="1" customWidth="1"/>
    <col min="10" max="10" width="13.28515625" customWidth="1"/>
    <col min="11" max="11" width="11.7109375" customWidth="1"/>
    <col min="12" max="12" width="13.140625" customWidth="1"/>
    <col min="13" max="13" width="10.42578125" customWidth="1"/>
    <col min="14" max="14" width="9.85546875" bestFit="1" customWidth="1"/>
    <col min="15" max="15" width="12.42578125" customWidth="1"/>
    <col min="16" max="16" width="10.42578125" customWidth="1"/>
    <col min="17" max="17" width="11.5703125" customWidth="1"/>
    <col min="19" max="19" width="12.7109375" customWidth="1"/>
    <col min="20" max="20" width="10.7109375" customWidth="1"/>
    <col min="21" max="21" width="12.85546875" customWidth="1"/>
  </cols>
  <sheetData>
    <row r="1" spans="1:21" ht="18.75">
      <c r="A1" s="142" t="s">
        <v>80</v>
      </c>
      <c r="R1" t="s">
        <v>125</v>
      </c>
    </row>
    <row r="2" spans="1:21" ht="18.75">
      <c r="A2" s="142"/>
    </row>
    <row r="3" spans="1:21" ht="18.75">
      <c r="A3" s="142" t="s">
        <v>114</v>
      </c>
    </row>
    <row r="5" spans="1:21" ht="18.75" customHeight="1">
      <c r="A5" s="117"/>
      <c r="C5" s="190" t="s">
        <v>58</v>
      </c>
      <c r="D5" s="190"/>
      <c r="E5" s="190"/>
      <c r="F5" s="190"/>
      <c r="G5" s="190"/>
      <c r="H5" s="190" t="s">
        <v>67</v>
      </c>
      <c r="I5" s="190"/>
      <c r="J5" s="190"/>
      <c r="K5" s="190"/>
      <c r="L5" s="190"/>
      <c r="M5" s="188" t="s">
        <v>72</v>
      </c>
      <c r="N5" s="188"/>
      <c r="O5" s="188"/>
      <c r="P5" s="188"/>
      <c r="Q5" s="188"/>
      <c r="R5" s="189" t="s">
        <v>89</v>
      </c>
      <c r="S5" s="189"/>
      <c r="T5" s="189"/>
      <c r="U5" s="189"/>
    </row>
    <row r="6" spans="1:21" ht="46.5" customHeight="1">
      <c r="A6" s="118" t="s">
        <v>81</v>
      </c>
      <c r="B6" s="119" t="s">
        <v>83</v>
      </c>
      <c r="C6" s="118" t="s">
        <v>82</v>
      </c>
      <c r="D6" s="119" t="s">
        <v>85</v>
      </c>
      <c r="E6" s="119" t="s">
        <v>28</v>
      </c>
      <c r="F6" s="119" t="s">
        <v>5</v>
      </c>
      <c r="G6" s="119" t="s">
        <v>29</v>
      </c>
      <c r="H6" s="118" t="s">
        <v>82</v>
      </c>
      <c r="I6" s="119" t="s">
        <v>85</v>
      </c>
      <c r="J6" s="119" t="s">
        <v>28</v>
      </c>
      <c r="K6" s="119" t="s">
        <v>5</v>
      </c>
      <c r="L6" s="119" t="s">
        <v>29</v>
      </c>
      <c r="M6" s="118" t="s">
        <v>82</v>
      </c>
      <c r="N6" s="119" t="s">
        <v>85</v>
      </c>
      <c r="O6" s="119" t="s">
        <v>28</v>
      </c>
      <c r="P6" s="119" t="s">
        <v>5</v>
      </c>
      <c r="Q6" s="119" t="s">
        <v>29</v>
      </c>
      <c r="R6" s="128" t="s">
        <v>84</v>
      </c>
      <c r="S6" s="128" t="s">
        <v>86</v>
      </c>
      <c r="T6" s="128" t="s">
        <v>88</v>
      </c>
      <c r="U6" s="128" t="s">
        <v>87</v>
      </c>
    </row>
    <row r="7" spans="1:21" ht="13.5" customHeight="1">
      <c r="A7" s="129">
        <v>1</v>
      </c>
      <c r="B7" s="129">
        <v>2</v>
      </c>
      <c r="C7" s="129">
        <v>3</v>
      </c>
      <c r="D7" s="129">
        <v>4</v>
      </c>
      <c r="E7" s="129" t="s">
        <v>90</v>
      </c>
      <c r="F7" s="129" t="s">
        <v>98</v>
      </c>
      <c r="G7" s="129" t="s">
        <v>97</v>
      </c>
      <c r="H7" s="129">
        <v>8</v>
      </c>
      <c r="I7" s="129">
        <v>9</v>
      </c>
      <c r="J7" s="129" t="s">
        <v>91</v>
      </c>
      <c r="K7" s="129" t="s">
        <v>100</v>
      </c>
      <c r="L7" s="129" t="s">
        <v>99</v>
      </c>
      <c r="M7" s="129">
        <v>13</v>
      </c>
      <c r="N7" s="129">
        <v>14</v>
      </c>
      <c r="O7" s="129" t="s">
        <v>92</v>
      </c>
      <c r="P7" s="129" t="s">
        <v>102</v>
      </c>
      <c r="Q7" s="129" t="s">
        <v>101</v>
      </c>
      <c r="R7" s="129" t="s">
        <v>93</v>
      </c>
      <c r="S7" s="129" t="s">
        <v>94</v>
      </c>
      <c r="T7" s="129" t="s">
        <v>95</v>
      </c>
      <c r="U7" s="129" t="s">
        <v>96</v>
      </c>
    </row>
    <row r="8" spans="1:21">
      <c r="A8" s="120">
        <v>1</v>
      </c>
      <c r="B8" s="149">
        <v>2.85</v>
      </c>
      <c r="C8" s="103">
        <v>26</v>
      </c>
      <c r="D8" s="69">
        <v>0</v>
      </c>
      <c r="E8" s="69">
        <f>C8*D8</f>
        <v>0</v>
      </c>
      <c r="F8" s="69">
        <f>G8-E8</f>
        <v>0</v>
      </c>
      <c r="G8" s="69">
        <f>E8*1.08</f>
        <v>0</v>
      </c>
      <c r="H8" s="143">
        <v>44</v>
      </c>
      <c r="I8" s="95">
        <v>0</v>
      </c>
      <c r="J8" s="95">
        <f>H8*I8</f>
        <v>0</v>
      </c>
      <c r="K8" s="95">
        <f>L8-J8</f>
        <v>0</v>
      </c>
      <c r="L8" s="95">
        <f>J8*1.08</f>
        <v>0</v>
      </c>
      <c r="M8" s="143">
        <v>21</v>
      </c>
      <c r="N8" s="95">
        <v>0</v>
      </c>
      <c r="O8" s="95">
        <f>N8*M8</f>
        <v>0</v>
      </c>
      <c r="P8" s="95">
        <f>Q8-O8</f>
        <v>0</v>
      </c>
      <c r="Q8" s="95">
        <f>O8*1.08</f>
        <v>0</v>
      </c>
      <c r="R8" s="127">
        <f>C8+H8+M8</f>
        <v>91</v>
      </c>
      <c r="S8" s="69">
        <f t="shared" ref="S8:S13" si="0">E8+J8+O8</f>
        <v>0</v>
      </c>
      <c r="T8" s="69">
        <f>U8-S8</f>
        <v>0</v>
      </c>
      <c r="U8" s="69">
        <f t="shared" ref="U8:U13" si="1">G8+L8+Q8</f>
        <v>0</v>
      </c>
    </row>
    <row r="9" spans="1:21">
      <c r="A9" s="120">
        <v>2</v>
      </c>
      <c r="B9" s="149">
        <v>3</v>
      </c>
      <c r="C9" s="130">
        <v>0</v>
      </c>
      <c r="D9" s="97">
        <v>0</v>
      </c>
      <c r="E9" s="97">
        <f t="shared" ref="E9:E13" si="2">C9*D9</f>
        <v>0</v>
      </c>
      <c r="F9" s="97">
        <f t="shared" ref="F9:F13" si="3">G9-E9</f>
        <v>0</v>
      </c>
      <c r="G9" s="97">
        <f t="shared" ref="G9:G13" si="4">E9*1.08</f>
        <v>0</v>
      </c>
      <c r="H9" s="130">
        <v>0</v>
      </c>
      <c r="I9" s="97">
        <v>0</v>
      </c>
      <c r="J9" s="97">
        <f t="shared" ref="J9:J13" si="5">H9*I9</f>
        <v>0</v>
      </c>
      <c r="K9" s="97">
        <f t="shared" ref="K9:K13" si="6">L9-J9</f>
        <v>0</v>
      </c>
      <c r="L9" s="97">
        <f t="shared" ref="L9:L13" si="7">J9*1.08</f>
        <v>0</v>
      </c>
      <c r="M9" s="130">
        <v>0</v>
      </c>
      <c r="N9" s="97">
        <v>0</v>
      </c>
      <c r="O9" s="97">
        <f t="shared" ref="O9:O13" si="8">N9*M9</f>
        <v>0</v>
      </c>
      <c r="P9" s="97">
        <f t="shared" ref="P9:P13" si="9">Q9-O9</f>
        <v>0</v>
      </c>
      <c r="Q9" s="97">
        <f t="shared" ref="Q9:Q13" si="10">O9*1.08</f>
        <v>0</v>
      </c>
      <c r="R9" s="130">
        <f t="shared" ref="R9:R13" si="11">C9+H9+M9</f>
        <v>0</v>
      </c>
      <c r="S9" s="97">
        <f t="shared" si="0"/>
        <v>0</v>
      </c>
      <c r="T9" s="97">
        <f t="shared" ref="T9:T13" si="12">U9-S9</f>
        <v>0</v>
      </c>
      <c r="U9" s="97">
        <f t="shared" si="1"/>
        <v>0</v>
      </c>
    </row>
    <row r="10" spans="1:21">
      <c r="A10" s="120">
        <v>3</v>
      </c>
      <c r="B10" s="149">
        <v>4</v>
      </c>
      <c r="C10" s="130">
        <v>0</v>
      </c>
      <c r="D10" s="97">
        <v>0</v>
      </c>
      <c r="E10" s="97">
        <f t="shared" si="2"/>
        <v>0</v>
      </c>
      <c r="F10" s="97">
        <f t="shared" si="3"/>
        <v>0</v>
      </c>
      <c r="G10" s="97">
        <f t="shared" si="4"/>
        <v>0</v>
      </c>
      <c r="H10" s="130">
        <v>0</v>
      </c>
      <c r="I10" s="97">
        <v>0</v>
      </c>
      <c r="J10" s="97">
        <f t="shared" si="5"/>
        <v>0</v>
      </c>
      <c r="K10" s="97">
        <f t="shared" si="6"/>
        <v>0</v>
      </c>
      <c r="L10" s="97">
        <f t="shared" si="7"/>
        <v>0</v>
      </c>
      <c r="M10" s="130">
        <v>0</v>
      </c>
      <c r="N10" s="97">
        <v>0</v>
      </c>
      <c r="O10" s="97">
        <f t="shared" si="8"/>
        <v>0</v>
      </c>
      <c r="P10" s="97">
        <f t="shared" si="9"/>
        <v>0</v>
      </c>
      <c r="Q10" s="97">
        <f t="shared" si="10"/>
        <v>0</v>
      </c>
      <c r="R10" s="130">
        <f t="shared" si="11"/>
        <v>0</v>
      </c>
      <c r="S10" s="97">
        <f t="shared" si="0"/>
        <v>0</v>
      </c>
      <c r="T10" s="97">
        <f t="shared" si="12"/>
        <v>0</v>
      </c>
      <c r="U10" s="97">
        <f t="shared" si="1"/>
        <v>0</v>
      </c>
    </row>
    <row r="11" spans="1:21">
      <c r="A11" s="120">
        <v>4</v>
      </c>
      <c r="B11" s="149">
        <v>6</v>
      </c>
      <c r="C11" s="103">
        <v>2</v>
      </c>
      <c r="D11" s="69">
        <v>0</v>
      </c>
      <c r="E11" s="69">
        <f t="shared" si="2"/>
        <v>0</v>
      </c>
      <c r="F11" s="69">
        <f t="shared" si="3"/>
        <v>0</v>
      </c>
      <c r="G11" s="69">
        <f t="shared" si="4"/>
        <v>0</v>
      </c>
      <c r="H11" s="130">
        <v>0</v>
      </c>
      <c r="I11" s="97">
        <v>0</v>
      </c>
      <c r="J11" s="97">
        <f t="shared" si="5"/>
        <v>0</v>
      </c>
      <c r="K11" s="97">
        <f t="shared" si="6"/>
        <v>0</v>
      </c>
      <c r="L11" s="97">
        <f t="shared" si="7"/>
        <v>0</v>
      </c>
      <c r="M11" s="130">
        <v>0</v>
      </c>
      <c r="N11" s="97">
        <v>0</v>
      </c>
      <c r="O11" s="97">
        <f t="shared" si="8"/>
        <v>0</v>
      </c>
      <c r="P11" s="97">
        <f t="shared" si="9"/>
        <v>0</v>
      </c>
      <c r="Q11" s="97">
        <f t="shared" si="10"/>
        <v>0</v>
      </c>
      <c r="R11" s="103">
        <f t="shared" si="11"/>
        <v>2</v>
      </c>
      <c r="S11" s="69">
        <f t="shared" si="0"/>
        <v>0</v>
      </c>
      <c r="T11" s="69">
        <f t="shared" si="12"/>
        <v>0</v>
      </c>
      <c r="U11" s="69">
        <f t="shared" si="1"/>
        <v>0</v>
      </c>
    </row>
    <row r="12" spans="1:21">
      <c r="A12" s="147">
        <v>5</v>
      </c>
      <c r="B12" s="149">
        <v>10</v>
      </c>
      <c r="C12" s="130">
        <v>0</v>
      </c>
      <c r="D12" s="97">
        <v>0</v>
      </c>
      <c r="E12" s="97">
        <f t="shared" ref="E12" si="13">C12*D12</f>
        <v>0</v>
      </c>
      <c r="F12" s="97">
        <f t="shared" ref="F12" si="14">G12-E12</f>
        <v>0</v>
      </c>
      <c r="G12" s="97">
        <f t="shared" ref="G12" si="15">E12*1.08</f>
        <v>0</v>
      </c>
      <c r="H12" s="148">
        <v>4</v>
      </c>
      <c r="I12" s="69">
        <v>0</v>
      </c>
      <c r="J12" s="69">
        <f t="shared" ref="J12" si="16">H12*I12</f>
        <v>0</v>
      </c>
      <c r="K12" s="69">
        <f t="shared" ref="K12" si="17">L12-J12</f>
        <v>0</v>
      </c>
      <c r="L12" s="69">
        <f t="shared" ref="L12" si="18">J12*1.08</f>
        <v>0</v>
      </c>
      <c r="M12" s="130">
        <v>0</v>
      </c>
      <c r="N12" s="97">
        <v>0</v>
      </c>
      <c r="O12" s="97">
        <f t="shared" ref="O12" si="19">N12*M12</f>
        <v>0</v>
      </c>
      <c r="P12" s="97">
        <f t="shared" ref="P12" si="20">Q12-O12</f>
        <v>0</v>
      </c>
      <c r="Q12" s="97">
        <f t="shared" ref="Q12" si="21">O12*1.08</f>
        <v>0</v>
      </c>
      <c r="R12" s="148">
        <f t="shared" ref="R12" si="22">C12+H12+M12</f>
        <v>4</v>
      </c>
      <c r="S12" s="69">
        <f t="shared" ref="S12" si="23">E12+J12+O12</f>
        <v>0</v>
      </c>
      <c r="T12" s="69">
        <f t="shared" ref="T12" si="24">U12-S12</f>
        <v>0</v>
      </c>
      <c r="U12" s="69">
        <f t="shared" ref="U12" si="25">G12+L12+Q12</f>
        <v>0</v>
      </c>
    </row>
    <row r="13" spans="1:21">
      <c r="A13" s="147">
        <v>6</v>
      </c>
      <c r="B13" s="149">
        <v>15</v>
      </c>
      <c r="C13" s="103">
        <v>1</v>
      </c>
      <c r="D13" s="69">
        <v>0</v>
      </c>
      <c r="E13" s="69">
        <f t="shared" si="2"/>
        <v>0</v>
      </c>
      <c r="F13" s="69">
        <f t="shared" si="3"/>
        <v>0</v>
      </c>
      <c r="G13" s="69">
        <f t="shared" si="4"/>
        <v>0</v>
      </c>
      <c r="H13" s="130">
        <v>0</v>
      </c>
      <c r="I13" s="97">
        <v>0</v>
      </c>
      <c r="J13" s="97">
        <f t="shared" si="5"/>
        <v>0</v>
      </c>
      <c r="K13" s="97">
        <f t="shared" si="6"/>
        <v>0</v>
      </c>
      <c r="L13" s="97">
        <f t="shared" si="7"/>
        <v>0</v>
      </c>
      <c r="M13" s="130">
        <v>0</v>
      </c>
      <c r="N13" s="97">
        <v>0</v>
      </c>
      <c r="O13" s="97">
        <f t="shared" si="8"/>
        <v>0</v>
      </c>
      <c r="P13" s="97">
        <f t="shared" si="9"/>
        <v>0</v>
      </c>
      <c r="Q13" s="97">
        <f t="shared" si="10"/>
        <v>0</v>
      </c>
      <c r="R13" s="103">
        <f t="shared" si="11"/>
        <v>1</v>
      </c>
      <c r="S13" s="69">
        <f t="shared" si="0"/>
        <v>0</v>
      </c>
      <c r="T13" s="69">
        <f t="shared" si="12"/>
        <v>0</v>
      </c>
      <c r="U13" s="69">
        <f t="shared" si="1"/>
        <v>0</v>
      </c>
    </row>
    <row r="14" spans="1:21">
      <c r="A14" s="68" t="s">
        <v>41</v>
      </c>
      <c r="B14" s="121"/>
      <c r="C14" s="124">
        <f>SUM(C8:C13)</f>
        <v>29</v>
      </c>
      <c r="D14" s="122"/>
      <c r="E14" s="123">
        <f>SUM(E8:E13)</f>
        <v>0</v>
      </c>
      <c r="F14" s="123">
        <f>SUM(F8:F13)</f>
        <v>0</v>
      </c>
      <c r="G14" s="123">
        <f>SUM(G8:G13)</f>
        <v>0</v>
      </c>
      <c r="H14" s="124">
        <f>SUM(H8:H13)</f>
        <v>48</v>
      </c>
      <c r="I14" s="122"/>
      <c r="J14" s="123">
        <f>SUM(J8:J13)</f>
        <v>0</v>
      </c>
      <c r="K14" s="123">
        <f>SUM(K8:K13)</f>
        <v>0</v>
      </c>
      <c r="L14" s="123">
        <f>SUM(L8:L13)</f>
        <v>0</v>
      </c>
      <c r="M14" s="124">
        <f>SUM(M8:M13)</f>
        <v>21</v>
      </c>
      <c r="N14" s="125"/>
      <c r="O14" s="126">
        <f t="shared" ref="O14:U14" si="26">SUM(O8:O13)</f>
        <v>0</v>
      </c>
      <c r="P14" s="126">
        <f t="shared" si="26"/>
        <v>0</v>
      </c>
      <c r="Q14" s="126">
        <f t="shared" si="26"/>
        <v>0</v>
      </c>
      <c r="R14" s="132">
        <f t="shared" si="26"/>
        <v>98</v>
      </c>
      <c r="S14" s="126">
        <f t="shared" si="26"/>
        <v>0</v>
      </c>
      <c r="T14" s="126">
        <f t="shared" si="26"/>
        <v>0</v>
      </c>
      <c r="U14" s="126">
        <f t="shared" si="26"/>
        <v>0</v>
      </c>
    </row>
    <row r="19" spans="2:3">
      <c r="B19" t="s">
        <v>49</v>
      </c>
      <c r="C19" s="7"/>
    </row>
    <row r="20" spans="2:3">
      <c r="B20" t="s">
        <v>53</v>
      </c>
    </row>
    <row r="22" spans="2:3">
      <c r="B22" t="s">
        <v>104</v>
      </c>
      <c r="C22" s="7"/>
    </row>
    <row r="23" spans="2:3">
      <c r="B23" t="s">
        <v>50</v>
      </c>
      <c r="C23" s="7"/>
    </row>
    <row r="24" spans="2:3">
      <c r="B24" s="98" t="s">
        <v>103</v>
      </c>
      <c r="C24" s="7"/>
    </row>
    <row r="25" spans="2:3">
      <c r="C25" s="7"/>
    </row>
    <row r="26" spans="2:3">
      <c r="B26" s="7" t="s">
        <v>51</v>
      </c>
      <c r="C26" s="7"/>
    </row>
    <row r="27" spans="2:3">
      <c r="B27" s="7" t="s">
        <v>52</v>
      </c>
      <c r="C27" s="7"/>
    </row>
    <row r="28" spans="2:3">
      <c r="B28" s="139" t="s">
        <v>126</v>
      </c>
      <c r="C28" s="7"/>
    </row>
  </sheetData>
  <mergeCells count="4">
    <mergeCell ref="M5:Q5"/>
    <mergeCell ref="R5:U5"/>
    <mergeCell ref="C5:G5"/>
    <mergeCell ref="H5:L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HRF  </vt:lpstr>
      <vt:lpstr>HRF  -07.08.2017</vt:lpstr>
      <vt:lpstr>HRF</vt:lpstr>
      <vt:lpstr>Arkusz3</vt:lpstr>
      <vt:lpstr>Arkusz1</vt:lpstr>
      <vt:lpstr>TES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2018-09-06T10:14:26Z</dcterms:modified>
</cp:coreProperties>
</file>